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1505" firstSheet="7" activeTab="11"/>
  </bookViews>
  <sheets>
    <sheet name="Answer Report 1" sheetId="1" r:id="rId1"/>
    <sheet name="Sensitivity Report 1" sheetId="2" r:id="rId2"/>
    <sheet name="Sheet1" sheetId="3" r:id="rId3"/>
    <sheet name="Answer Report 2" sheetId="4" r:id="rId4"/>
    <sheet name="Sensitivity Report 2" sheetId="5" r:id="rId5"/>
    <sheet name="Sheet2" sheetId="6" r:id="rId6"/>
    <sheet name="Answer Report 3" sheetId="7" r:id="rId7"/>
    <sheet name="Sensitivity Report 3" sheetId="8" r:id="rId8"/>
    <sheet name="Sheet3" sheetId="9" r:id="rId9"/>
    <sheet name="Answer Report 4" sheetId="10" r:id="rId10"/>
    <sheet name="Sensitivity Report 4" sheetId="11" r:id="rId11"/>
    <sheet name="Sheet4" sheetId="12" r:id="rId12"/>
  </sheets>
  <definedNames>
    <definedName name="solver_adj" localSheetId="2" hidden="1">'Sheet1'!$E$4:$E$12</definedName>
    <definedName name="solver_adj" localSheetId="5" hidden="1">'Sheet2'!$E$4:$E$12,'Sheet2'!$J$4:$J$9</definedName>
    <definedName name="solver_adj" localSheetId="8" hidden="1">'Sheet3'!$E$4:$E$12,'Sheet3'!$J$4:$J$9</definedName>
    <definedName name="solver_adj" localSheetId="11" hidden="1">'Sheet4'!$C$6:$K$6,'Sheet4'!$N$4:$S$4</definedName>
    <definedName name="solver_cvg" localSheetId="2" hidden="1">0.0001</definedName>
    <definedName name="solver_cvg" localSheetId="5" hidden="1">0.0001</definedName>
    <definedName name="solver_cvg" localSheetId="8" hidden="1">0.0001</definedName>
    <definedName name="solver_cvg" localSheetId="11" hidden="1">0.0001</definedName>
    <definedName name="solver_drv" localSheetId="2" hidden="1">1</definedName>
    <definedName name="solver_drv" localSheetId="5" hidden="1">1</definedName>
    <definedName name="solver_drv" localSheetId="8" hidden="1">1</definedName>
    <definedName name="solver_drv" localSheetId="11" hidden="1">1</definedName>
    <definedName name="solver_est" localSheetId="2" hidden="1">1</definedName>
    <definedName name="solver_est" localSheetId="5" hidden="1">1</definedName>
    <definedName name="solver_est" localSheetId="8" hidden="1">1</definedName>
    <definedName name="solver_est" localSheetId="11" hidden="1">1</definedName>
    <definedName name="solver_itr" localSheetId="2" hidden="1">100</definedName>
    <definedName name="solver_itr" localSheetId="5" hidden="1">100</definedName>
    <definedName name="solver_itr" localSheetId="8" hidden="1">100</definedName>
    <definedName name="solver_itr" localSheetId="11" hidden="1">100</definedName>
    <definedName name="solver_lhs1" localSheetId="2" hidden="1">'Sheet1'!$I$4:$I$9</definedName>
    <definedName name="solver_lhs1" localSheetId="5" hidden="1">'Sheet2'!$L$4:$L$12</definedName>
    <definedName name="solver_lhs1" localSheetId="8" hidden="1">'Sheet3'!$L$4:$L$12</definedName>
    <definedName name="solver_lhs1" localSheetId="11" hidden="1">'Sheet4'!$C$6:$K$6</definedName>
    <definedName name="solver_lhs2" localSheetId="5" hidden="1">'Sheet2'!$L$13</definedName>
    <definedName name="solver_lhs2" localSheetId="8" hidden="1">'Sheet3'!$E$4:$E$12</definedName>
    <definedName name="solver_lhs2" localSheetId="11" hidden="1">'Sheet4'!$C$6:$K$6</definedName>
    <definedName name="solver_lhs3" localSheetId="5" hidden="1">'Sheet2'!$E$4:$E$12</definedName>
    <definedName name="solver_lhs3" localSheetId="11" hidden="1">'Sheet4'!$N$5:$R$5</definedName>
    <definedName name="solver_lhs4" localSheetId="11" hidden="1">'Sheet4'!$N$6:$Q$6</definedName>
    <definedName name="solver_lin" localSheetId="2" hidden="1">1</definedName>
    <definedName name="solver_lin" localSheetId="5" hidden="1">1</definedName>
    <definedName name="solver_lin" localSheetId="8" hidden="1">1</definedName>
    <definedName name="solver_lin" localSheetId="11" hidden="1">1</definedName>
    <definedName name="solver_neg" localSheetId="2" hidden="1">1</definedName>
    <definedName name="solver_neg" localSheetId="5" hidden="1">1</definedName>
    <definedName name="solver_neg" localSheetId="8" hidden="1">1</definedName>
    <definedName name="solver_neg" localSheetId="11" hidden="1">1</definedName>
    <definedName name="solver_num" localSheetId="2" hidden="1">1</definedName>
    <definedName name="solver_num" localSheetId="5" hidden="1">3</definedName>
    <definedName name="solver_num" localSheetId="8" hidden="1">2</definedName>
    <definedName name="solver_num" localSheetId="11" hidden="1">4</definedName>
    <definedName name="solver_nwt" localSheetId="2" hidden="1">1</definedName>
    <definedName name="solver_nwt" localSheetId="5" hidden="1">1</definedName>
    <definedName name="solver_nwt" localSheetId="8" hidden="1">1</definedName>
    <definedName name="solver_nwt" localSheetId="11" hidden="1">1</definedName>
    <definedName name="solver_opt" localSheetId="2" hidden="1">'Sheet1'!$E$14</definedName>
    <definedName name="solver_opt" localSheetId="5" hidden="1">'Sheet2'!$E$15</definedName>
    <definedName name="solver_opt" localSheetId="8" hidden="1">'Sheet3'!$E$15</definedName>
    <definedName name="solver_opt" localSheetId="11" hidden="1">'Sheet4'!$D$16</definedName>
    <definedName name="solver_pre" localSheetId="2" hidden="1">0.000001</definedName>
    <definedName name="solver_pre" localSheetId="5" hidden="1">0.000001</definedName>
    <definedName name="solver_pre" localSheetId="8" hidden="1">0.000001</definedName>
    <definedName name="solver_pre" localSheetId="11" hidden="1">0.000001</definedName>
    <definedName name="solver_rel1" localSheetId="2" hidden="1">2</definedName>
    <definedName name="solver_rel1" localSheetId="5" hidden="1">3</definedName>
    <definedName name="solver_rel1" localSheetId="8" hidden="1">3</definedName>
    <definedName name="solver_rel1" localSheetId="11" hidden="1">1</definedName>
    <definedName name="solver_rel2" localSheetId="5" hidden="1">1</definedName>
    <definedName name="solver_rel2" localSheetId="8" hidden="1">1</definedName>
    <definedName name="solver_rel2" localSheetId="11" hidden="1">3</definedName>
    <definedName name="solver_rel3" localSheetId="5" hidden="1">1</definedName>
    <definedName name="solver_rel3" localSheetId="11" hidden="1">3</definedName>
    <definedName name="solver_rel4" localSheetId="11" hidden="1">3</definedName>
    <definedName name="solver_rhs1" localSheetId="2" hidden="1">'Sheet1'!$K$4:$K$9</definedName>
    <definedName name="solver_rhs1" localSheetId="5" hidden="1">'Sheet2'!$N$4:$N$12</definedName>
    <definedName name="solver_rhs1" localSheetId="8" hidden="1">'Sheet3'!$N$4:$N$12</definedName>
    <definedName name="solver_rhs1" localSheetId="11" hidden="1">'Sheet4'!$C$4:$K$4</definedName>
    <definedName name="solver_rhs2" localSheetId="5" hidden="1">'Sheet2'!$N$13</definedName>
    <definedName name="solver_rhs2" localSheetId="8" hidden="1">'Sheet3'!$G$4:$G$12</definedName>
    <definedName name="solver_rhs2" localSheetId="11" hidden="1">'Sheet4'!$C$8:$K$8</definedName>
    <definedName name="solver_rhs3" localSheetId="5" hidden="1">'Sheet2'!$G$4:$G$12</definedName>
    <definedName name="solver_rhs3" localSheetId="11" hidden="1">'Sheet4'!$N$8:$R$8</definedName>
    <definedName name="solver_rhs4" localSheetId="11" hidden="1">'Sheet4'!$N$8:$Q$8</definedName>
    <definedName name="solver_scl" localSheetId="2" hidden="1">2</definedName>
    <definedName name="solver_scl" localSheetId="5" hidden="1">2</definedName>
    <definedName name="solver_scl" localSheetId="8" hidden="1">2</definedName>
    <definedName name="solver_scl" localSheetId="11" hidden="1">2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sho" localSheetId="11" hidden="1">2</definedName>
    <definedName name="solver_tim" localSheetId="2" hidden="1">100</definedName>
    <definedName name="solver_tim" localSheetId="5" hidden="1">100</definedName>
    <definedName name="solver_tim" localSheetId="8" hidden="1">100</definedName>
    <definedName name="solver_tim" localSheetId="11" hidden="1">100</definedName>
    <definedName name="solver_tol" localSheetId="2" hidden="1">0.05</definedName>
    <definedName name="solver_tol" localSheetId="5" hidden="1">0.05</definedName>
    <definedName name="solver_tol" localSheetId="8" hidden="1">0.05</definedName>
    <definedName name="solver_tol" localSheetId="11" hidden="1">0.05</definedName>
    <definedName name="solver_typ" localSheetId="2" hidden="1">1</definedName>
    <definedName name="solver_typ" localSheetId="5" hidden="1">2</definedName>
    <definedName name="solver_typ" localSheetId="8" hidden="1">1</definedName>
    <definedName name="solver_typ" localSheetId="11" hidden="1">1</definedName>
    <definedName name="solver_val" localSheetId="2" hidden="1">0</definedName>
    <definedName name="solver_val" localSheetId="5" hidden="1">0</definedName>
    <definedName name="solver_val" localSheetId="8" hidden="1">0</definedName>
    <definedName name="solver_val" localSheetId="11" hidden="1">0</definedName>
  </definedNames>
  <calcPr fullCalcOnLoad="1"/>
</workbook>
</file>

<file path=xl/sharedStrings.xml><?xml version="1.0" encoding="utf-8"?>
<sst xmlns="http://schemas.openxmlformats.org/spreadsheetml/2006/main" count="927" uniqueCount="243">
  <si>
    <t>De</t>
  </si>
  <si>
    <t>Para</t>
  </si>
  <si>
    <t>Actividade</t>
  </si>
  <si>
    <t>C.C. (1)</t>
  </si>
  <si>
    <t>Duração</t>
  </si>
  <si>
    <t>Nós</t>
  </si>
  <si>
    <t>Líquido</t>
  </si>
  <si>
    <t>Of(+)/Pr(-)</t>
  </si>
  <si>
    <t>A</t>
  </si>
  <si>
    <t>B</t>
  </si>
  <si>
    <t>C</t>
  </si>
  <si>
    <t>D</t>
  </si>
  <si>
    <t>E</t>
  </si>
  <si>
    <t>F</t>
  </si>
  <si>
    <t>Fict</t>
  </si>
  <si>
    <t>G</t>
  </si>
  <si>
    <t>H</t>
  </si>
  <si>
    <t>1 (Orig.)</t>
  </si>
  <si>
    <t>6 (Dest.)</t>
  </si>
  <si>
    <t>=</t>
  </si>
  <si>
    <t xml:space="preserve">                    Duração total (projecto)</t>
  </si>
  <si>
    <t>Microsoft Excel 12.0 Answer Report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</si>
  <si>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</si>
  <si>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</si>
  <si>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</si>
  <si>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</si>
  <si>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</si>
  <si>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</si>
  <si>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</si>
  <si>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</si>
  <si>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</si>
  <si>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</si>
  <si>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</si>
  <si>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$E$14</t>
  </si>
  <si>
    <t xml:space="preserve">                    Duração total (projecto) C.C. (1)</t>
  </si>
  <si>
    <t>$E$4</t>
  </si>
  <si>
    <t>A C.C. (1)</t>
  </si>
  <si>
    <t>$E$5</t>
  </si>
  <si>
    <t>B C.C. (1)</t>
  </si>
  <si>
    <t>$E$6</t>
  </si>
  <si>
    <t>C C.C. (1)</t>
  </si>
  <si>
    <t>$E$7</t>
  </si>
  <si>
    <t>D C.C. (1)</t>
  </si>
  <si>
    <t>$E$8</t>
  </si>
  <si>
    <t>E C.C. (1)</t>
  </si>
  <si>
    <t>$E$9</t>
  </si>
  <si>
    <t>F C.C. (1)</t>
  </si>
  <si>
    <t>$E$10</t>
  </si>
  <si>
    <t>Fict C.C. (1)</t>
  </si>
  <si>
    <t>$E$11</t>
  </si>
  <si>
    <t>G C.C. (1)</t>
  </si>
  <si>
    <t>$E$12</t>
  </si>
  <si>
    <t>H C.C. (1)</t>
  </si>
  <si>
    <t>$I$4</t>
  </si>
  <si>
    <t>1 (Orig.) Líquido</t>
  </si>
  <si>
    <t>$I$4=$K$4</t>
  </si>
  <si>
    <t>Not Binding</t>
  </si>
  <si>
    <t>$I$5</t>
  </si>
  <si>
    <t>B Líquido</t>
  </si>
  <si>
    <t>$I$5=$K$5</t>
  </si>
  <si>
    <t>$I$6</t>
  </si>
  <si>
    <t>C Líquido</t>
  </si>
  <si>
    <t>$I$6=$K$6</t>
  </si>
  <si>
    <t>$I$7</t>
  </si>
  <si>
    <t>D Líquido</t>
  </si>
  <si>
    <t>$I$7=$K$7</t>
  </si>
  <si>
    <t>$I$8</t>
  </si>
  <si>
    <t>E Líquido</t>
  </si>
  <si>
    <t>$I$8=$K$8</t>
  </si>
  <si>
    <t>$I$9</t>
  </si>
  <si>
    <t>6 (Dest.) Líquido</t>
  </si>
  <si>
    <t>$I$9=$K$9</t>
  </si>
  <si>
    <t>Microsoft Excel 12.0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</si>
  <si>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</si>
  <si>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</si>
  <si>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</si>
  <si>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</si>
  <si>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</si>
  <si>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</si>
  <si>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</si>
  <si>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</si>
  <si>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</si>
  <si>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</si>
  <si>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</si>
  <si>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</si>
  <si>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</si>
  <si>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Activid</t>
  </si>
  <si>
    <t>Aceleração</t>
  </si>
  <si>
    <t>Ac.Máx.</t>
  </si>
  <si>
    <t>C.U.Ac.</t>
  </si>
  <si>
    <t>Acont.</t>
  </si>
  <si>
    <t>Nódos</t>
  </si>
  <si>
    <t>Rest.Ac.</t>
  </si>
  <si>
    <t>Dur.Normal</t>
  </si>
  <si>
    <r>
      <t xml:space="preserve"> </t>
    </r>
    <r>
      <rPr>
        <sz val="10"/>
        <rFont val="Calibri"/>
        <family val="2"/>
      </rPr>
      <t>≥</t>
    </r>
  </si>
  <si>
    <t>≤</t>
  </si>
  <si>
    <t>Target Cell (Min)</t>
  </si>
  <si>
    <t>$E$15</t>
  </si>
  <si>
    <t>A Aceleração</t>
  </si>
  <si>
    <t>B Aceleração</t>
  </si>
  <si>
    <t>C Aceleração</t>
  </si>
  <si>
    <t>D Aceleração</t>
  </si>
  <si>
    <t>E Aceleração</t>
  </si>
  <si>
    <t>F Aceleração</t>
  </si>
  <si>
    <t>Fict Aceleração</t>
  </si>
  <si>
    <t>G Aceleração</t>
  </si>
  <si>
    <t>H Aceleração</t>
  </si>
  <si>
    <t>$J$4</t>
  </si>
  <si>
    <t>$J$5</t>
  </si>
  <si>
    <t>$J$6</t>
  </si>
  <si>
    <t>$J$7</t>
  </si>
  <si>
    <t>$J$8</t>
  </si>
  <si>
    <t>$J$9</t>
  </si>
  <si>
    <t>$L$4</t>
  </si>
  <si>
    <t>≤ Rest.Ac.</t>
  </si>
  <si>
    <t>$L$4&gt;=$N$4</t>
  </si>
  <si>
    <t>Binding</t>
  </si>
  <si>
    <t>$L$5</t>
  </si>
  <si>
    <t>$L$5&gt;=$N$5</t>
  </si>
  <si>
    <t>$L$6</t>
  </si>
  <si>
    <t>$L$6&gt;=$N$6</t>
  </si>
  <si>
    <t>$L$7</t>
  </si>
  <si>
    <t>$L$7&gt;=$N$7</t>
  </si>
  <si>
    <t>$L$8</t>
  </si>
  <si>
    <t>$L$8&gt;=$N$8</t>
  </si>
  <si>
    <t>$L$9</t>
  </si>
  <si>
    <t>$L$9&gt;=$N$9</t>
  </si>
  <si>
    <t>$L$10</t>
  </si>
  <si>
    <t>$L$10&gt;=$N$10</t>
  </si>
  <si>
    <t>$L$11</t>
  </si>
  <si>
    <t>$L$11&gt;=$N$11</t>
  </si>
  <si>
    <t>$L$12</t>
  </si>
  <si>
    <t>$L$12&gt;=$N$12</t>
  </si>
  <si>
    <t>$L$13</t>
  </si>
  <si>
    <t>$L$13&lt;=$N$13</t>
  </si>
  <si>
    <t>$E$4&lt;=$G$4</t>
  </si>
  <si>
    <t>$E$5&lt;=$G$5</t>
  </si>
  <si>
    <t>$E$6&lt;=$G$6</t>
  </si>
  <si>
    <t>$E$7&lt;=$G$7</t>
  </si>
  <si>
    <t>$E$8&lt;=$G$8</t>
  </si>
  <si>
    <t>$E$9&lt;=$G$9</t>
  </si>
  <si>
    <t>$E$10&lt;=$G$10</t>
  </si>
  <si>
    <t>$E$11&lt;=$G$11</t>
  </si>
  <si>
    <t>$E$12&lt;=$G$12</t>
  </si>
  <si>
    <t>Restrição Tempo</t>
  </si>
  <si>
    <t xml:space="preserve">                        Custo Mínimo Aceleração</t>
  </si>
  <si>
    <t>Resposta: Sim, é possível realizar o projecto em menos 25 dias, com um custo adicional (de aceleração) de 125.</t>
  </si>
  <si>
    <t xml:space="preserve">                        Lucro Máximo</t>
  </si>
  <si>
    <t xml:space="preserve">                        Lucro Máximo Aceleração</t>
  </si>
  <si>
    <t xml:space="preserve">Duração do Projecto: </t>
  </si>
  <si>
    <t>Actividades</t>
  </si>
  <si>
    <t>Dur. Normal</t>
  </si>
  <si>
    <t>Dur. Acelerada</t>
  </si>
  <si>
    <t>C. Unit Aceleração</t>
  </si>
  <si>
    <t>≥</t>
  </si>
  <si>
    <t>Acontecimentos</t>
  </si>
  <si>
    <t>B (1,3)</t>
  </si>
  <si>
    <t>A (1,2)</t>
  </si>
  <si>
    <t>D (2,4)</t>
  </si>
  <si>
    <t>E (3,5)</t>
  </si>
  <si>
    <t>Fict (4,5)</t>
  </si>
  <si>
    <t>F (3,6)</t>
  </si>
  <si>
    <t>G (4,6)</t>
  </si>
  <si>
    <t>H (5,6)</t>
  </si>
  <si>
    <t>C (2,3)</t>
  </si>
  <si>
    <t>Sinal Restrição</t>
  </si>
  <si>
    <t>Termo Independente</t>
  </si>
  <si>
    <t>Duração Projecto Normal</t>
  </si>
  <si>
    <t>Bonus Unit. Antecipação</t>
  </si>
  <si>
    <t>Lucro Máximo</t>
  </si>
  <si>
    <t>$D$15</t>
  </si>
  <si>
    <t>Lucro Máximo ≥</t>
  </si>
  <si>
    <t>$C$6</t>
  </si>
  <si>
    <t>Duração ≤</t>
  </si>
  <si>
    <t>$D$6</t>
  </si>
  <si>
    <t>$F$6</t>
  </si>
  <si>
    <t>$G$6</t>
  </si>
  <si>
    <t>$H$6</t>
  </si>
  <si>
    <t>$K$6</t>
  </si>
  <si>
    <t>$N$4</t>
  </si>
  <si>
    <t>$O$4</t>
  </si>
  <si>
    <t>$P$4</t>
  </si>
  <si>
    <t>$Q$4</t>
  </si>
  <si>
    <t>$R$4</t>
  </si>
  <si>
    <t>$N$5</t>
  </si>
  <si>
    <t>$N$5&gt;=$N$8</t>
  </si>
  <si>
    <t>$O$5</t>
  </si>
  <si>
    <t>$O$5&gt;=$O$8</t>
  </si>
  <si>
    <t>$P$5</t>
  </si>
  <si>
    <t>$P$5&gt;=$P$8</t>
  </si>
  <si>
    <t>$Q$5</t>
  </si>
  <si>
    <t>$Q$5&gt;=$Q$8</t>
  </si>
  <si>
    <t>$N$6</t>
  </si>
  <si>
    <t>$N$6&gt;=$N$8</t>
  </si>
  <si>
    <t>$O$6</t>
  </si>
  <si>
    <t>$O$6&gt;=$O$8</t>
  </si>
  <si>
    <t>$P$6</t>
  </si>
  <si>
    <t>$P$6&gt;=$P$8</t>
  </si>
  <si>
    <t>$C$6&lt;=$C$4</t>
  </si>
  <si>
    <t>$D$6&lt;=$D$4</t>
  </si>
  <si>
    <t>$E$6&lt;=$E$4</t>
  </si>
  <si>
    <t>$F$6&lt;=$F$4</t>
  </si>
  <si>
    <t>$G$6&lt;=$G$4</t>
  </si>
  <si>
    <t>$H$6&lt;=$H$4</t>
  </si>
  <si>
    <t>$I$6&lt;=$I$4</t>
  </si>
  <si>
    <t>$J$6&lt;=$J$4</t>
  </si>
  <si>
    <t>$K$6&lt;=$K$4</t>
  </si>
  <si>
    <t>$C$6&gt;=$C$8</t>
  </si>
  <si>
    <t>$D$6&gt;=$D$8</t>
  </si>
  <si>
    <t>$E$6&gt;=$E$8</t>
  </si>
  <si>
    <t>$F$6&gt;=$F$8</t>
  </si>
  <si>
    <t>$G$6&gt;=$G$8</t>
  </si>
  <si>
    <t>$H$6&gt;=$H$8</t>
  </si>
  <si>
    <t>$I$6&gt;=$I$8</t>
  </si>
  <si>
    <t>$J$6&gt;=$J$8</t>
  </si>
  <si>
    <t>$K$6&gt;=$K$8</t>
  </si>
  <si>
    <t>IO 2_ Folha 1_Ex. 9 d) Alternativa</t>
  </si>
  <si>
    <t>IO 2_ Folha 1_Ex. 9 d)</t>
  </si>
  <si>
    <t>IO 2_ Folha 1_Ex. 9 b)</t>
  </si>
  <si>
    <t>IO 2_ Folha 1_Ex. 9 c)</t>
  </si>
  <si>
    <t>Worksheet: [PERT-CPM - Ex. 9 PL.xls]Sheet1</t>
  </si>
  <si>
    <t>Worksheet: [PERT-CPM - Ex. 9 PL.xls]Sheet2</t>
  </si>
  <si>
    <t xml:space="preserve">                        Custo Mínimo Aceleração Aceleração</t>
  </si>
  <si>
    <t>Restrição Tempo Rest.Ac.</t>
  </si>
  <si>
    <t>Worksheet: [PERT-CPM - Ex. 9 PL.xls]Sheet3</t>
  </si>
  <si>
    <t>Worksheet: [PERT-CPM - Ex. 9 PL.xls]Sheet4</t>
  </si>
  <si>
    <t>Data Oc. Acontecimento</t>
  </si>
  <si>
    <t xml:space="preserve"> Restrições Acontecimentos</t>
  </si>
  <si>
    <t>Data Acont.</t>
  </si>
  <si>
    <t>Report Created: 17-02-2011 23:05:24</t>
  </si>
  <si>
    <t>Report Created: 17-02-2011 23:05:44</t>
  </si>
  <si>
    <t>≤ Data Acont.</t>
  </si>
  <si>
    <t>Report Created: 17-02-2011 23:05:45</t>
  </si>
  <si>
    <t>Report Created: 17-02-2011 23:07:05</t>
  </si>
  <si>
    <t>Report Created: 17-02-2011 23:07:06</t>
  </si>
  <si>
    <t>Report Created: 17-02-2011 23:07:23</t>
  </si>
  <si>
    <t>$S$4</t>
  </si>
  <si>
    <t>$R$5</t>
  </si>
  <si>
    <t>$R$5&gt;=$R$8</t>
  </si>
  <si>
    <t>$Q$6</t>
  </si>
  <si>
    <t>$Q$6&gt;=$Q$8</t>
  </si>
  <si>
    <t>Report Created: 17-02-2011 23:07:24</t>
  </si>
  <si>
    <t>Duração (óptima) projecto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</si>
</sst>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23"/>
      </top>
      <bottom style="medium">
        <color indexed="23"/>
      </bottom>
    </border>
    <border>
      <left/>
      <right/>
      <top style="thin">
        <color indexed="23"/>
      </top>
      <bottom/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/>
    </border>
    <border>
      <left/>
      <right/>
      <top/>
      <bottom style="medium">
        <color indexed="2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3" fillId="0" borderId="0" xfId="0" applyFont="1" applyAlignment="1">
      <alignment horizontal="center"/>
    </xf>
    <xf numFmtId="0" fontId="2" fillId="0" borderId="0" xfId="56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0" xfId="58" applyAlignment="1">
      <alignment horizontal="center"/>
      <protection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34" borderId="0" xfId="0" applyFont="1" applyFill="1" applyAlignment="1">
      <alignment horizontal="center"/>
    </xf>
    <xf numFmtId="0" fontId="3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2" fillId="0" borderId="0" xfId="59">
      <alignment/>
      <protection/>
    </xf>
    <xf numFmtId="0" fontId="3" fillId="0" borderId="0" xfId="59" applyFont="1">
      <alignment/>
      <protection/>
    </xf>
    <xf numFmtId="0" fontId="3" fillId="0" borderId="0" xfId="59" applyFont="1" applyAlignment="1">
      <alignment horizontal="center"/>
      <protection/>
    </xf>
    <xf numFmtId="0" fontId="2" fillId="0" borderId="0" xfId="59" applyAlignment="1">
      <alignment horizontal="center"/>
      <protection/>
    </xf>
    <xf numFmtId="0" fontId="2" fillId="35" borderId="0" xfId="59" applyFill="1" applyAlignment="1">
      <alignment horizontal="center"/>
      <protection/>
    </xf>
    <xf numFmtId="0" fontId="2" fillId="36" borderId="0" xfId="59" applyFill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2" fillId="33" borderId="0" xfId="59" applyFont="1" applyFill="1" applyAlignment="1">
      <alignment horizontal="center"/>
      <protection/>
    </xf>
    <xf numFmtId="0" fontId="2" fillId="33" borderId="0" xfId="59" applyFill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37" fillId="37" borderId="0" xfId="0" applyFont="1" applyFill="1" applyAlignment="1">
      <alignment horizontal="center"/>
    </xf>
    <xf numFmtId="0" fontId="2" fillId="33" borderId="0" xfId="59" applyFont="1" applyFill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2" fillId="0" borderId="0" xfId="59" applyFont="1" applyFill="1" applyAlignment="1">
      <alignment horizontal="center"/>
      <protection/>
    </xf>
    <xf numFmtId="0" fontId="4" fillId="0" borderId="0" xfId="59" applyFont="1" applyFill="1" applyAlignment="1">
      <alignment horizontal="center"/>
      <protection/>
    </xf>
    <xf numFmtId="0" fontId="37" fillId="0" borderId="0" xfId="0" applyFont="1" applyFill="1" applyAlignment="1">
      <alignment horizontal="center"/>
    </xf>
    <xf numFmtId="0" fontId="3" fillId="0" borderId="0" xfId="59" applyFont="1" applyFill="1" applyAlignment="1">
      <alignment horizontal="left"/>
      <protection/>
    </xf>
    <xf numFmtId="0" fontId="5" fillId="0" borderId="0" xfId="59" applyFont="1" applyFill="1" applyAlignment="1">
      <alignment horizontal="center"/>
      <protection/>
    </xf>
    <xf numFmtId="0" fontId="3" fillId="33" borderId="0" xfId="59" applyFont="1" applyFill="1" applyAlignment="1">
      <alignment horizontal="center"/>
      <protection/>
    </xf>
    <xf numFmtId="0" fontId="5" fillId="33" borderId="0" xfId="59" applyFont="1" applyFill="1" applyAlignment="1">
      <alignment horizontal="center"/>
      <protection/>
    </xf>
    <xf numFmtId="0" fontId="0" fillId="33" borderId="0" xfId="0" applyFill="1" applyAlignment="1">
      <alignment/>
    </xf>
    <xf numFmtId="0" fontId="3" fillId="0" borderId="0" xfId="59" applyFont="1" applyAlignment="1">
      <alignment horizontal="left"/>
      <protection/>
    </xf>
    <xf numFmtId="0" fontId="2" fillId="34" borderId="0" xfId="59" applyFill="1" applyAlignment="1">
      <alignment horizontal="center"/>
      <protection/>
    </xf>
    <xf numFmtId="0" fontId="3" fillId="38" borderId="0" xfId="59" applyFont="1" applyFill="1" applyAlignment="1">
      <alignment horizontal="center"/>
      <protection/>
    </xf>
    <xf numFmtId="0" fontId="3" fillId="39" borderId="0" xfId="59" applyFont="1" applyFill="1" applyBorder="1" applyAlignment="1">
      <alignment horizontal="center"/>
      <protection/>
    </xf>
    <xf numFmtId="0" fontId="3" fillId="39" borderId="0" xfId="59" applyFont="1" applyFill="1" applyAlignment="1">
      <alignment horizontal="center"/>
      <protection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" fillId="38" borderId="0" xfId="59" applyFont="1" applyFill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66675</xdr:colOff>
      <xdr:row>11</xdr:row>
      <xdr:rowOff>123825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134350" y="221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00390625" style="0" bestFit="1" customWidth="1"/>
    <col min="3" max="3" width="38.28125" style="0" bestFit="1" customWidth="1"/>
    <col min="4" max="4" width="13.7109375" style="0" bestFit="1" customWidth="1"/>
    <col min="5" max="5" width="10.8515625" style="0" bestFit="1" customWidth="1"/>
    <col min="6" max="6" width="11.421875" style="0" bestFit="1" customWidth="1"/>
    <col min="7" max="7" width="5.421875" style="0" customWidth="1"/>
  </cols>
  <sheetData>
    <row r="1" ht="15">
      <c r="A1" s="11" t="s">
        <v>21</v>
      </c>
    </row>
    <row r="2" ht="15">
      <c r="A2" s="11" t="s">
        <v>220</v>
      </c>
    </row>
    <row r="3" ht="15">
      <c r="A3" s="11" t="s">
        <v>229</v>
      </c>
    </row>
    <row r="6" ht="15.75" thickBot="1">
      <c r="A6" t="s">
        <v>22</v>
      </c>
    </row>
    <row r="7" spans="2:5" ht="15.75" thickBot="1">
      <c r="B7" s="42" t="s">
        <v>23</v>
      </c>
      <c r="C7" s="42" t="s">
        <v>24</v>
      </c>
      <c r="D7" s="42" t="s">
        <v>25</v>
      </c>
      <c r="E7" s="42" t="s">
        <v>26</v>
      </c>
    </row>
    <row r="8" spans="2:5" ht="15.75" thickBot="1">
      <c r="B8" s="12" t="s">
        <v>33</v>
      </c>
      <c r="C8" s="12" t="s">
        <v>34</v>
      </c>
      <c r="D8" s="14">
        <v>0</v>
      </c>
      <c r="E8" s="14">
        <v>175</v>
      </c>
    </row>
    <row r="11" ht="15.75" thickBot="1">
      <c r="A11" t="s">
        <v>27</v>
      </c>
    </row>
    <row r="12" spans="2:5" ht="15.75" thickBot="1">
      <c r="B12" s="42" t="s">
        <v>23</v>
      </c>
      <c r="C12" s="42" t="s">
        <v>24</v>
      </c>
      <c r="D12" s="42" t="s">
        <v>25</v>
      </c>
      <c r="E12" s="42" t="s">
        <v>26</v>
      </c>
    </row>
    <row r="13" spans="2:5" ht="15">
      <c r="B13" s="13" t="s">
        <v>35</v>
      </c>
      <c r="C13" s="13" t="s">
        <v>36</v>
      </c>
      <c r="D13" s="15">
        <v>0</v>
      </c>
      <c r="E13" s="15">
        <v>1</v>
      </c>
    </row>
    <row r="14" spans="2:5" ht="15">
      <c r="B14" s="13" t="s">
        <v>37</v>
      </c>
      <c r="C14" s="13" t="s">
        <v>38</v>
      </c>
      <c r="D14" s="15">
        <v>0</v>
      </c>
      <c r="E14" s="15">
        <v>0</v>
      </c>
    </row>
    <row r="15" spans="2:5" ht="15">
      <c r="B15" s="13" t="s">
        <v>39</v>
      </c>
      <c r="C15" s="13" t="s">
        <v>40</v>
      </c>
      <c r="D15" s="15">
        <v>0</v>
      </c>
      <c r="E15" s="15">
        <v>0</v>
      </c>
    </row>
    <row r="16" spans="2:5" ht="15">
      <c r="B16" s="13" t="s">
        <v>41</v>
      </c>
      <c r="C16" s="13" t="s">
        <v>42</v>
      </c>
      <c r="D16" s="15">
        <v>0</v>
      </c>
      <c r="E16" s="15">
        <v>1</v>
      </c>
    </row>
    <row r="17" spans="2:5" ht="15">
      <c r="B17" s="13" t="s">
        <v>43</v>
      </c>
      <c r="C17" s="13" t="s">
        <v>44</v>
      </c>
      <c r="D17" s="15">
        <v>0</v>
      </c>
      <c r="E17" s="15">
        <v>0</v>
      </c>
    </row>
    <row r="18" spans="2:5" ht="15">
      <c r="B18" s="13" t="s">
        <v>45</v>
      </c>
      <c r="C18" s="13" t="s">
        <v>46</v>
      </c>
      <c r="D18" s="15">
        <v>0</v>
      </c>
      <c r="E18" s="15">
        <v>0</v>
      </c>
    </row>
    <row r="19" spans="2:5" ht="15">
      <c r="B19" s="13" t="s">
        <v>47</v>
      </c>
      <c r="C19" s="13" t="s">
        <v>48</v>
      </c>
      <c r="D19" s="15">
        <v>0</v>
      </c>
      <c r="E19" s="15">
        <v>1</v>
      </c>
    </row>
    <row r="20" spans="2:5" ht="15">
      <c r="B20" s="13" t="s">
        <v>49</v>
      </c>
      <c r="C20" s="13" t="s">
        <v>50</v>
      </c>
      <c r="D20" s="15">
        <v>0</v>
      </c>
      <c r="E20" s="15">
        <v>0</v>
      </c>
    </row>
    <row r="21" spans="2:5" ht="15.75" thickBot="1">
      <c r="B21" s="12" t="s">
        <v>51</v>
      </c>
      <c r="C21" s="12" t="s">
        <v>52</v>
      </c>
      <c r="D21" s="14">
        <v>0</v>
      </c>
      <c r="E21" s="14">
        <v>1</v>
      </c>
    </row>
    <row r="24" ht="15.75" thickBot="1">
      <c r="A24" t="s">
        <v>28</v>
      </c>
    </row>
    <row r="25" spans="2:7" ht="15.75" thickBot="1">
      <c r="B25" s="42" t="s">
        <v>23</v>
      </c>
      <c r="C25" s="42" t="s">
        <v>24</v>
      </c>
      <c r="D25" s="42" t="s">
        <v>29</v>
      </c>
      <c r="E25" s="42" t="s">
        <v>30</v>
      </c>
      <c r="F25" s="42" t="s">
        <v>31</v>
      </c>
      <c r="G25" s="42" t="s">
        <v>32</v>
      </c>
    </row>
    <row r="26" spans="2:7" ht="15">
      <c r="B26" s="13" t="s">
        <v>53</v>
      </c>
      <c r="C26" s="13" t="s">
        <v>54</v>
      </c>
      <c r="D26" s="15">
        <v>1</v>
      </c>
      <c r="E26" s="13" t="s">
        <v>55</v>
      </c>
      <c r="F26" s="13" t="s">
        <v>56</v>
      </c>
      <c r="G26" s="13">
        <v>0</v>
      </c>
    </row>
    <row r="27" spans="2:7" ht="15">
      <c r="B27" s="13" t="s">
        <v>57</v>
      </c>
      <c r="C27" s="13" t="s">
        <v>58</v>
      </c>
      <c r="D27" s="15">
        <v>0</v>
      </c>
      <c r="E27" s="13" t="s">
        <v>59</v>
      </c>
      <c r="F27" s="13" t="s">
        <v>56</v>
      </c>
      <c r="G27" s="13">
        <v>0</v>
      </c>
    </row>
    <row r="28" spans="2:7" ht="15">
      <c r="B28" s="13" t="s">
        <v>60</v>
      </c>
      <c r="C28" s="13" t="s">
        <v>61</v>
      </c>
      <c r="D28" s="15">
        <v>0</v>
      </c>
      <c r="E28" s="13" t="s">
        <v>62</v>
      </c>
      <c r="F28" s="13" t="s">
        <v>56</v>
      </c>
      <c r="G28" s="13">
        <v>0</v>
      </c>
    </row>
    <row r="29" spans="2:7" ht="15">
      <c r="B29" s="13" t="s">
        <v>63</v>
      </c>
      <c r="C29" s="13" t="s">
        <v>64</v>
      </c>
      <c r="D29" s="15">
        <v>0</v>
      </c>
      <c r="E29" s="13" t="s">
        <v>65</v>
      </c>
      <c r="F29" s="13" t="s">
        <v>56</v>
      </c>
      <c r="G29" s="13">
        <v>0</v>
      </c>
    </row>
    <row r="30" spans="2:7" ht="15">
      <c r="B30" s="13" t="s">
        <v>66</v>
      </c>
      <c r="C30" s="13" t="s">
        <v>67</v>
      </c>
      <c r="D30" s="15">
        <v>0</v>
      </c>
      <c r="E30" s="13" t="s">
        <v>68</v>
      </c>
      <c r="F30" s="13" t="s">
        <v>56</v>
      </c>
      <c r="G30" s="13">
        <v>0</v>
      </c>
    </row>
    <row r="31" spans="2:7" ht="15.75" thickBot="1">
      <c r="B31" s="12" t="s">
        <v>69</v>
      </c>
      <c r="C31" s="12" t="s">
        <v>70</v>
      </c>
      <c r="D31" s="14">
        <v>-1</v>
      </c>
      <c r="E31" s="12" t="s">
        <v>71</v>
      </c>
      <c r="F31" s="12" t="s">
        <v>56</v>
      </c>
      <c r="G31" s="1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28125" style="0" bestFit="1" customWidth="1"/>
    <col min="3" max="3" width="26.00390625" style="0" bestFit="1" customWidth="1"/>
    <col min="4" max="4" width="13.7109375" style="0" bestFit="1" customWidth="1"/>
    <col min="5" max="5" width="11.8515625" style="0" bestFit="1" customWidth="1"/>
    <col min="6" max="6" width="11.421875" style="0" bestFit="1" customWidth="1"/>
    <col min="7" max="7" width="5.421875" style="0" customWidth="1"/>
  </cols>
  <sheetData>
    <row r="1" ht="15">
      <c r="A1" s="11" t="s">
        <v>21</v>
      </c>
    </row>
    <row r="2" ht="15">
      <c r="A2" s="11" t="s">
        <v>225</v>
      </c>
    </row>
    <row r="3" ht="15">
      <c r="A3" s="11" t="s">
        <v>235</v>
      </c>
    </row>
    <row r="6" ht="15.75" thickBot="1">
      <c r="A6" t="s">
        <v>22</v>
      </c>
    </row>
    <row r="7" spans="2:5" ht="15.75" thickBot="1">
      <c r="B7" s="42" t="s">
        <v>23</v>
      </c>
      <c r="C7" s="42" t="s">
        <v>24</v>
      </c>
      <c r="D7" s="42" t="s">
        <v>25</v>
      </c>
      <c r="E7" s="42" t="s">
        <v>26</v>
      </c>
    </row>
    <row r="8" spans="2:5" ht="15.75" thickBot="1">
      <c r="B8" s="12" t="s">
        <v>170</v>
      </c>
      <c r="C8" s="12" t="s">
        <v>171</v>
      </c>
      <c r="D8" s="14">
        <v>3.5</v>
      </c>
      <c r="E8" s="14">
        <v>210</v>
      </c>
    </row>
    <row r="11" ht="15.75" thickBot="1">
      <c r="A11" t="s">
        <v>27</v>
      </c>
    </row>
    <row r="12" spans="2:5" ht="15.75" thickBot="1">
      <c r="B12" s="42" t="s">
        <v>23</v>
      </c>
      <c r="C12" s="42" t="s">
        <v>24</v>
      </c>
      <c r="D12" s="42" t="s">
        <v>25</v>
      </c>
      <c r="E12" s="42" t="s">
        <v>26</v>
      </c>
    </row>
    <row r="13" spans="2:5" ht="15">
      <c r="B13" s="13" t="s">
        <v>172</v>
      </c>
      <c r="C13" s="13" t="s">
        <v>173</v>
      </c>
      <c r="D13" s="15">
        <v>0</v>
      </c>
      <c r="E13" s="15">
        <v>25</v>
      </c>
    </row>
    <row r="14" spans="2:5" ht="15">
      <c r="B14" s="13" t="s">
        <v>174</v>
      </c>
      <c r="C14" s="13" t="s">
        <v>173</v>
      </c>
      <c r="D14" s="15">
        <v>0</v>
      </c>
      <c r="E14" s="15">
        <v>42</v>
      </c>
    </row>
    <row r="15" spans="2:5" ht="15">
      <c r="B15" s="13" t="s">
        <v>39</v>
      </c>
      <c r="C15" s="13" t="s">
        <v>173</v>
      </c>
      <c r="D15" s="15">
        <v>0</v>
      </c>
      <c r="E15" s="15">
        <v>21</v>
      </c>
    </row>
    <row r="16" spans="2:5" ht="15">
      <c r="B16" s="13" t="s">
        <v>175</v>
      </c>
      <c r="C16" s="13" t="s">
        <v>173</v>
      </c>
      <c r="D16" s="15">
        <v>0</v>
      </c>
      <c r="E16" s="15">
        <v>41</v>
      </c>
    </row>
    <row r="17" spans="2:5" ht="15">
      <c r="B17" s="13" t="s">
        <v>176</v>
      </c>
      <c r="C17" s="13" t="s">
        <v>173</v>
      </c>
      <c r="D17" s="15">
        <v>0</v>
      </c>
      <c r="E17" s="15">
        <v>14</v>
      </c>
    </row>
    <row r="18" spans="2:5" ht="15">
      <c r="B18" s="13" t="s">
        <v>177</v>
      </c>
      <c r="C18" s="13" t="s">
        <v>173</v>
      </c>
      <c r="D18" s="15">
        <v>0</v>
      </c>
      <c r="E18" s="15">
        <v>0</v>
      </c>
    </row>
    <row r="19" spans="2:5" ht="15">
      <c r="B19" s="13" t="s">
        <v>60</v>
      </c>
      <c r="C19" s="13" t="s">
        <v>173</v>
      </c>
      <c r="D19" s="15">
        <v>0</v>
      </c>
      <c r="E19" s="15">
        <v>77</v>
      </c>
    </row>
    <row r="20" spans="2:5" ht="15">
      <c r="B20" s="13" t="s">
        <v>109</v>
      </c>
      <c r="C20" s="13" t="s">
        <v>173</v>
      </c>
      <c r="D20" s="15">
        <v>0</v>
      </c>
      <c r="E20" s="15">
        <v>7</v>
      </c>
    </row>
    <row r="21" spans="2:5" ht="15">
      <c r="B21" s="13" t="s">
        <v>178</v>
      </c>
      <c r="C21" s="13" t="s">
        <v>173</v>
      </c>
      <c r="D21" s="15">
        <v>0</v>
      </c>
      <c r="E21" s="15">
        <v>64</v>
      </c>
    </row>
    <row r="22" spans="2:5" ht="15">
      <c r="B22" s="13" t="s">
        <v>179</v>
      </c>
      <c r="C22" s="13" t="s">
        <v>226</v>
      </c>
      <c r="D22" s="15">
        <v>0</v>
      </c>
      <c r="E22" s="15">
        <v>0</v>
      </c>
    </row>
    <row r="23" spans="2:5" ht="15">
      <c r="B23" s="13" t="s">
        <v>180</v>
      </c>
      <c r="C23" s="13" t="s">
        <v>226</v>
      </c>
      <c r="D23" s="15">
        <v>0</v>
      </c>
      <c r="E23" s="15">
        <v>25</v>
      </c>
    </row>
    <row r="24" spans="2:5" ht="15">
      <c r="B24" s="13" t="s">
        <v>181</v>
      </c>
      <c r="C24" s="13" t="s">
        <v>226</v>
      </c>
      <c r="D24" s="15">
        <v>0</v>
      </c>
      <c r="E24" s="15">
        <v>52</v>
      </c>
    </row>
    <row r="25" spans="2:5" ht="15">
      <c r="B25" s="13" t="s">
        <v>182</v>
      </c>
      <c r="C25" s="13" t="s">
        <v>226</v>
      </c>
      <c r="D25" s="15">
        <v>0</v>
      </c>
      <c r="E25" s="15">
        <v>66</v>
      </c>
    </row>
    <row r="26" spans="2:5" ht="15">
      <c r="B26" s="13" t="s">
        <v>183</v>
      </c>
      <c r="C26" s="13" t="s">
        <v>226</v>
      </c>
      <c r="D26" s="15">
        <v>0</v>
      </c>
      <c r="E26" s="15">
        <v>66</v>
      </c>
    </row>
    <row r="27" spans="2:5" ht="15.75" thickBot="1">
      <c r="B27" s="12" t="s">
        <v>236</v>
      </c>
      <c r="C27" s="12" t="s">
        <v>226</v>
      </c>
      <c r="D27" s="14">
        <v>0</v>
      </c>
      <c r="E27" s="14">
        <v>130</v>
      </c>
    </row>
    <row r="30" ht="15.75" thickBot="1">
      <c r="A30" t="s">
        <v>28</v>
      </c>
    </row>
    <row r="31" spans="2:7" ht="15.75" thickBot="1">
      <c r="B31" s="42" t="s">
        <v>23</v>
      </c>
      <c r="C31" s="42" t="s">
        <v>24</v>
      </c>
      <c r="D31" s="42" t="s">
        <v>29</v>
      </c>
      <c r="E31" s="42" t="s">
        <v>30</v>
      </c>
      <c r="F31" s="42" t="s">
        <v>31</v>
      </c>
      <c r="G31" s="42" t="s">
        <v>32</v>
      </c>
    </row>
    <row r="32" spans="2:7" ht="15">
      <c r="B32" s="13" t="s">
        <v>184</v>
      </c>
      <c r="C32" s="13" t="s">
        <v>227</v>
      </c>
      <c r="D32" s="15">
        <v>0</v>
      </c>
      <c r="E32" s="13" t="s">
        <v>185</v>
      </c>
      <c r="F32" s="13" t="s">
        <v>116</v>
      </c>
      <c r="G32" s="15">
        <v>0</v>
      </c>
    </row>
    <row r="33" spans="2:7" ht="15">
      <c r="B33" s="13" t="s">
        <v>186</v>
      </c>
      <c r="C33" s="13" t="s">
        <v>227</v>
      </c>
      <c r="D33" s="15">
        <v>6</v>
      </c>
      <c r="E33" s="13" t="s">
        <v>187</v>
      </c>
      <c r="F33" s="13" t="s">
        <v>56</v>
      </c>
      <c r="G33" s="15">
        <v>6</v>
      </c>
    </row>
    <row r="34" spans="2:7" ht="15">
      <c r="B34" s="13" t="s">
        <v>188</v>
      </c>
      <c r="C34" s="13" t="s">
        <v>227</v>
      </c>
      <c r="D34" s="15">
        <v>0</v>
      </c>
      <c r="E34" s="13" t="s">
        <v>189</v>
      </c>
      <c r="F34" s="13" t="s">
        <v>116</v>
      </c>
      <c r="G34" s="15">
        <v>0</v>
      </c>
    </row>
    <row r="35" spans="2:7" ht="15">
      <c r="B35" s="13" t="s">
        <v>190</v>
      </c>
      <c r="C35" s="13" t="s">
        <v>227</v>
      </c>
      <c r="D35" s="15">
        <v>0</v>
      </c>
      <c r="E35" s="13" t="s">
        <v>191</v>
      </c>
      <c r="F35" s="13" t="s">
        <v>116</v>
      </c>
      <c r="G35" s="15">
        <v>0</v>
      </c>
    </row>
    <row r="36" spans="2:7" ht="15">
      <c r="B36" s="13" t="s">
        <v>237</v>
      </c>
      <c r="C36" s="13" t="s">
        <v>227</v>
      </c>
      <c r="D36" s="15">
        <v>0</v>
      </c>
      <c r="E36" s="13" t="s">
        <v>238</v>
      </c>
      <c r="F36" s="13" t="s">
        <v>116</v>
      </c>
      <c r="G36" s="15">
        <v>0</v>
      </c>
    </row>
    <row r="37" spans="2:7" ht="15">
      <c r="B37" s="13" t="s">
        <v>192</v>
      </c>
      <c r="C37" s="13" t="s">
        <v>4</v>
      </c>
      <c r="D37" s="15">
        <v>10</v>
      </c>
      <c r="E37" s="13" t="s">
        <v>193</v>
      </c>
      <c r="F37" s="13" t="s">
        <v>56</v>
      </c>
      <c r="G37" s="15">
        <v>10</v>
      </c>
    </row>
    <row r="38" spans="2:7" ht="15">
      <c r="B38" s="13" t="s">
        <v>194</v>
      </c>
      <c r="C38" s="13" t="s">
        <v>4</v>
      </c>
      <c r="D38" s="15">
        <v>0</v>
      </c>
      <c r="E38" s="13" t="s">
        <v>195</v>
      </c>
      <c r="F38" s="13" t="s">
        <v>116</v>
      </c>
      <c r="G38" s="15">
        <v>0</v>
      </c>
    </row>
    <row r="39" spans="2:7" ht="15">
      <c r="B39" s="13" t="s">
        <v>196</v>
      </c>
      <c r="C39" s="13" t="s">
        <v>4</v>
      </c>
      <c r="D39" s="15">
        <v>1</v>
      </c>
      <c r="E39" s="13" t="s">
        <v>197</v>
      </c>
      <c r="F39" s="13" t="s">
        <v>56</v>
      </c>
      <c r="G39" s="15">
        <v>1</v>
      </c>
    </row>
    <row r="40" spans="2:7" ht="15">
      <c r="B40" s="13" t="s">
        <v>239</v>
      </c>
      <c r="C40" s="13" t="s">
        <v>4</v>
      </c>
      <c r="D40" s="15">
        <v>57</v>
      </c>
      <c r="E40" s="13" t="s">
        <v>240</v>
      </c>
      <c r="F40" s="13" t="s">
        <v>56</v>
      </c>
      <c r="G40" s="15">
        <v>57</v>
      </c>
    </row>
    <row r="41" spans="2:7" ht="15">
      <c r="B41" s="13" t="s">
        <v>172</v>
      </c>
      <c r="C41" s="13" t="s">
        <v>173</v>
      </c>
      <c r="D41" s="15">
        <v>25</v>
      </c>
      <c r="E41" s="13" t="s">
        <v>198</v>
      </c>
      <c r="F41" s="13" t="s">
        <v>56</v>
      </c>
      <c r="G41" s="13">
        <v>10</v>
      </c>
    </row>
    <row r="42" spans="2:7" ht="15">
      <c r="B42" s="13" t="s">
        <v>174</v>
      </c>
      <c r="C42" s="13" t="s">
        <v>173</v>
      </c>
      <c r="D42" s="15">
        <v>42</v>
      </c>
      <c r="E42" s="13" t="s">
        <v>199</v>
      </c>
      <c r="F42" s="13" t="s">
        <v>116</v>
      </c>
      <c r="G42" s="13">
        <v>0</v>
      </c>
    </row>
    <row r="43" spans="2:7" ht="15">
      <c r="B43" s="13" t="s">
        <v>39</v>
      </c>
      <c r="C43" s="13" t="s">
        <v>173</v>
      </c>
      <c r="D43" s="15">
        <v>21</v>
      </c>
      <c r="E43" s="13" t="s">
        <v>200</v>
      </c>
      <c r="F43" s="13" t="s">
        <v>116</v>
      </c>
      <c r="G43" s="13">
        <v>0</v>
      </c>
    </row>
    <row r="44" spans="2:7" ht="15">
      <c r="B44" s="13" t="s">
        <v>175</v>
      </c>
      <c r="C44" s="13" t="s">
        <v>173</v>
      </c>
      <c r="D44" s="15">
        <v>41</v>
      </c>
      <c r="E44" s="13" t="s">
        <v>201</v>
      </c>
      <c r="F44" s="13" t="s">
        <v>56</v>
      </c>
      <c r="G44" s="13">
        <v>15</v>
      </c>
    </row>
    <row r="45" spans="2:7" ht="15">
      <c r="B45" s="13" t="s">
        <v>176</v>
      </c>
      <c r="C45" s="13" t="s">
        <v>173</v>
      </c>
      <c r="D45" s="15">
        <v>14</v>
      </c>
      <c r="E45" s="13" t="s">
        <v>202</v>
      </c>
      <c r="F45" s="13" t="s">
        <v>116</v>
      </c>
      <c r="G45" s="13">
        <v>0</v>
      </c>
    </row>
    <row r="46" spans="2:7" ht="15">
      <c r="B46" s="13" t="s">
        <v>177</v>
      </c>
      <c r="C46" s="13" t="s">
        <v>173</v>
      </c>
      <c r="D46" s="15">
        <v>0</v>
      </c>
      <c r="E46" s="13" t="s">
        <v>203</v>
      </c>
      <c r="F46" s="13" t="s">
        <v>116</v>
      </c>
      <c r="G46" s="13">
        <v>0</v>
      </c>
    </row>
    <row r="47" spans="2:7" ht="15">
      <c r="B47" s="13" t="s">
        <v>60</v>
      </c>
      <c r="C47" s="13" t="s">
        <v>173</v>
      </c>
      <c r="D47" s="15">
        <v>77</v>
      </c>
      <c r="E47" s="13" t="s">
        <v>204</v>
      </c>
      <c r="F47" s="13" t="s">
        <v>116</v>
      </c>
      <c r="G47" s="13">
        <v>0</v>
      </c>
    </row>
    <row r="48" spans="2:7" ht="15">
      <c r="B48" s="13" t="s">
        <v>109</v>
      </c>
      <c r="C48" s="13" t="s">
        <v>173</v>
      </c>
      <c r="D48" s="15">
        <v>7</v>
      </c>
      <c r="E48" s="13" t="s">
        <v>205</v>
      </c>
      <c r="F48" s="13" t="s">
        <v>116</v>
      </c>
      <c r="G48" s="13">
        <v>0</v>
      </c>
    </row>
    <row r="49" spans="2:7" ht="15">
      <c r="B49" s="13" t="s">
        <v>178</v>
      </c>
      <c r="C49" s="13" t="s">
        <v>173</v>
      </c>
      <c r="D49" s="15">
        <v>64</v>
      </c>
      <c r="E49" s="13" t="s">
        <v>206</v>
      </c>
      <c r="F49" s="13" t="s">
        <v>56</v>
      </c>
      <c r="G49" s="13">
        <v>20</v>
      </c>
    </row>
    <row r="50" spans="2:7" ht="15">
      <c r="B50" s="13" t="s">
        <v>172</v>
      </c>
      <c r="C50" s="13" t="s">
        <v>173</v>
      </c>
      <c r="D50" s="15">
        <v>25</v>
      </c>
      <c r="E50" s="13" t="s">
        <v>207</v>
      </c>
      <c r="F50" s="13" t="s">
        <v>116</v>
      </c>
      <c r="G50" s="15">
        <v>0</v>
      </c>
    </row>
    <row r="51" spans="2:7" ht="15">
      <c r="B51" s="13" t="s">
        <v>174</v>
      </c>
      <c r="C51" s="13" t="s">
        <v>173</v>
      </c>
      <c r="D51" s="15">
        <v>42</v>
      </c>
      <c r="E51" s="13" t="s">
        <v>208</v>
      </c>
      <c r="F51" s="13" t="s">
        <v>56</v>
      </c>
      <c r="G51" s="15">
        <v>12</v>
      </c>
    </row>
    <row r="52" spans="2:7" ht="15">
      <c r="B52" s="13" t="s">
        <v>39</v>
      </c>
      <c r="C52" s="13" t="s">
        <v>173</v>
      </c>
      <c r="D52" s="15">
        <v>21</v>
      </c>
      <c r="E52" s="13" t="s">
        <v>209</v>
      </c>
      <c r="F52" s="13" t="s">
        <v>56</v>
      </c>
      <c r="G52" s="15">
        <v>4</v>
      </c>
    </row>
    <row r="53" spans="2:7" ht="15">
      <c r="B53" s="13" t="s">
        <v>175</v>
      </c>
      <c r="C53" s="13" t="s">
        <v>173</v>
      </c>
      <c r="D53" s="15">
        <v>41</v>
      </c>
      <c r="E53" s="13" t="s">
        <v>210</v>
      </c>
      <c r="F53" s="13" t="s">
        <v>116</v>
      </c>
      <c r="G53" s="15">
        <v>0</v>
      </c>
    </row>
    <row r="54" spans="2:7" ht="15">
      <c r="B54" s="13" t="s">
        <v>176</v>
      </c>
      <c r="C54" s="13" t="s">
        <v>173</v>
      </c>
      <c r="D54" s="15">
        <v>14</v>
      </c>
      <c r="E54" s="13" t="s">
        <v>211</v>
      </c>
      <c r="F54" s="13" t="s">
        <v>56</v>
      </c>
      <c r="G54" s="15">
        <v>4</v>
      </c>
    </row>
    <row r="55" spans="2:7" ht="15">
      <c r="B55" s="13" t="s">
        <v>177</v>
      </c>
      <c r="C55" s="13" t="s">
        <v>173</v>
      </c>
      <c r="D55" s="15">
        <v>0</v>
      </c>
      <c r="E55" s="13" t="s">
        <v>212</v>
      </c>
      <c r="F55" s="13" t="s">
        <v>116</v>
      </c>
      <c r="G55" s="15">
        <v>0</v>
      </c>
    </row>
    <row r="56" spans="2:7" ht="15">
      <c r="B56" s="13" t="s">
        <v>60</v>
      </c>
      <c r="C56" s="13" t="s">
        <v>173</v>
      </c>
      <c r="D56" s="15">
        <v>77</v>
      </c>
      <c r="E56" s="13" t="s">
        <v>213</v>
      </c>
      <c r="F56" s="13" t="s">
        <v>56</v>
      </c>
      <c r="G56" s="15">
        <v>20</v>
      </c>
    </row>
    <row r="57" spans="2:7" ht="15">
      <c r="B57" s="13" t="s">
        <v>109</v>
      </c>
      <c r="C57" s="13" t="s">
        <v>173</v>
      </c>
      <c r="D57" s="15">
        <v>7</v>
      </c>
      <c r="E57" s="13" t="s">
        <v>214</v>
      </c>
      <c r="F57" s="13" t="s">
        <v>56</v>
      </c>
      <c r="G57" s="15">
        <v>3</v>
      </c>
    </row>
    <row r="58" spans="2:7" ht="15.75" thickBot="1">
      <c r="B58" s="12" t="s">
        <v>178</v>
      </c>
      <c r="C58" s="12" t="s">
        <v>173</v>
      </c>
      <c r="D58" s="14">
        <v>64</v>
      </c>
      <c r="E58" s="12" t="s">
        <v>215</v>
      </c>
      <c r="F58" s="12" t="s">
        <v>116</v>
      </c>
      <c r="G5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A1" sqref="A1:A3"/>
    </sheetView>
  </sheetViews>
  <sheetFormatPr defaultColWidth="9.140625" defaultRowHeight="15"/>
  <cols>
    <col min="1" max="1" width="2.28125" style="0" customWidth="1"/>
    <col min="2" max="2" width="5.421875" style="0" bestFit="1" customWidth="1"/>
    <col min="3" max="3" width="26.00390625" style="0" bestFit="1" customWidth="1"/>
    <col min="4" max="4" width="6.140625" style="0" customWidth="1"/>
    <col min="5" max="6" width="12.7109375" style="0" bestFit="1" customWidth="1"/>
    <col min="7" max="8" width="12.00390625" style="0" bestFit="1" customWidth="1"/>
  </cols>
  <sheetData>
    <row r="1" ht="15">
      <c r="A1" s="11" t="s">
        <v>72</v>
      </c>
    </row>
    <row r="2" ht="15">
      <c r="A2" s="11" t="s">
        <v>225</v>
      </c>
    </row>
    <row r="3" ht="15">
      <c r="A3" s="11" t="s">
        <v>241</v>
      </c>
    </row>
    <row r="6" ht="15.75" thickBot="1">
      <c r="A6" t="s">
        <v>27</v>
      </c>
    </row>
    <row r="7" spans="2:8" ht="15">
      <c r="B7" s="43"/>
      <c r="C7" s="43"/>
      <c r="D7" s="43" t="s">
        <v>73</v>
      </c>
      <c r="E7" s="43" t="s">
        <v>75</v>
      </c>
      <c r="F7" s="43" t="s">
        <v>77</v>
      </c>
      <c r="G7" s="43" t="s">
        <v>79</v>
      </c>
      <c r="H7" s="43" t="s">
        <v>79</v>
      </c>
    </row>
    <row r="8" spans="2:8" ht="15.75" thickBot="1">
      <c r="B8" s="44" t="s">
        <v>23</v>
      </c>
      <c r="C8" s="44" t="s">
        <v>24</v>
      </c>
      <c r="D8" s="44" t="s">
        <v>74</v>
      </c>
      <c r="E8" s="44" t="s">
        <v>76</v>
      </c>
      <c r="F8" s="44" t="s">
        <v>78</v>
      </c>
      <c r="G8" s="44" t="s">
        <v>80</v>
      </c>
      <c r="H8" s="44" t="s">
        <v>81</v>
      </c>
    </row>
    <row r="9" spans="2:8" ht="15">
      <c r="B9" s="13" t="s">
        <v>172</v>
      </c>
      <c r="C9" s="13" t="s">
        <v>173</v>
      </c>
      <c r="D9" s="15">
        <v>25</v>
      </c>
      <c r="E9" s="15">
        <v>-4.9999999873762135</v>
      </c>
      <c r="F9" s="13">
        <v>5.000000010113581</v>
      </c>
      <c r="G9" s="13">
        <v>4.9999999873762135</v>
      </c>
      <c r="H9" s="13">
        <v>1E+30</v>
      </c>
    </row>
    <row r="10" spans="2:8" ht="15">
      <c r="B10" s="13" t="s">
        <v>174</v>
      </c>
      <c r="C10" s="13" t="s">
        <v>173</v>
      </c>
      <c r="D10" s="15">
        <v>42</v>
      </c>
      <c r="E10" s="15">
        <v>3.999999989900971</v>
      </c>
      <c r="F10" s="13">
        <v>3.9999999899009704</v>
      </c>
      <c r="G10" s="13">
        <v>1E+30</v>
      </c>
      <c r="H10" s="13">
        <v>3.999999989900971</v>
      </c>
    </row>
    <row r="11" spans="2:8" ht="15">
      <c r="B11" s="13" t="s">
        <v>39</v>
      </c>
      <c r="C11" s="13" t="s">
        <v>173</v>
      </c>
      <c r="D11" s="15">
        <v>21</v>
      </c>
      <c r="E11" s="15">
        <v>6.4999999949577605</v>
      </c>
      <c r="F11" s="13">
        <v>6.4999999949577605</v>
      </c>
      <c r="G11" s="13">
        <v>1E+30</v>
      </c>
      <c r="H11" s="13">
        <v>6.4999999949577605</v>
      </c>
    </row>
    <row r="12" spans="2:8" ht="15">
      <c r="B12" s="13" t="s">
        <v>175</v>
      </c>
      <c r="C12" s="13" t="s">
        <v>173</v>
      </c>
      <c r="D12" s="15">
        <v>41</v>
      </c>
      <c r="E12" s="15">
        <v>-3.9999999899009717</v>
      </c>
      <c r="F12" s="13">
        <v>6.000000007588823</v>
      </c>
      <c r="G12" s="13">
        <v>3.9999999899009717</v>
      </c>
      <c r="H12" s="13">
        <v>1E+30</v>
      </c>
    </row>
    <row r="13" spans="2:8" ht="15">
      <c r="B13" s="13" t="s">
        <v>176</v>
      </c>
      <c r="C13" s="13" t="s">
        <v>173</v>
      </c>
      <c r="D13" s="15">
        <v>14</v>
      </c>
      <c r="E13" s="15">
        <v>8.00000000253931</v>
      </c>
      <c r="F13" s="13">
        <v>8.00000000253931</v>
      </c>
      <c r="G13" s="13">
        <v>1E+30</v>
      </c>
      <c r="H13" s="13">
        <v>8.00000000253931</v>
      </c>
    </row>
    <row r="14" spans="2:8" ht="15">
      <c r="B14" s="13" t="s">
        <v>177</v>
      </c>
      <c r="C14" s="13" t="s">
        <v>173</v>
      </c>
      <c r="D14" s="15">
        <v>0</v>
      </c>
      <c r="E14" s="15">
        <v>-9.999999997489795</v>
      </c>
      <c r="F14" s="13">
        <v>0</v>
      </c>
      <c r="G14" s="13">
        <v>9.999999997489795</v>
      </c>
      <c r="H14" s="13">
        <v>1E+30</v>
      </c>
    </row>
    <row r="15" spans="2:8" ht="15">
      <c r="B15" s="13" t="s">
        <v>60</v>
      </c>
      <c r="C15" s="13" t="s">
        <v>173</v>
      </c>
      <c r="D15" s="15">
        <v>77</v>
      </c>
      <c r="E15" s="15">
        <v>4.500000000007276</v>
      </c>
      <c r="F15" s="13">
        <v>4.500000000007276</v>
      </c>
      <c r="G15" s="13">
        <v>1E+30</v>
      </c>
      <c r="H15" s="13">
        <v>4.500000000007276</v>
      </c>
    </row>
    <row r="16" spans="2:8" ht="15">
      <c r="B16" s="13" t="s">
        <v>109</v>
      </c>
      <c r="C16" s="13" t="s">
        <v>173</v>
      </c>
      <c r="D16" s="15">
        <v>7</v>
      </c>
      <c r="E16" s="15">
        <v>7.499999992433003</v>
      </c>
      <c r="F16" s="13">
        <v>7.499999992433003</v>
      </c>
      <c r="G16" s="13">
        <v>1E+30</v>
      </c>
      <c r="H16" s="13">
        <v>7.499999992433003</v>
      </c>
    </row>
    <row r="17" spans="2:8" ht="15">
      <c r="B17" s="13" t="s">
        <v>178</v>
      </c>
      <c r="C17" s="13" t="s">
        <v>173</v>
      </c>
      <c r="D17" s="15">
        <v>64</v>
      </c>
      <c r="E17" s="15">
        <v>-4.9999999873762135</v>
      </c>
      <c r="F17" s="13">
        <v>5.000000010113581</v>
      </c>
      <c r="G17" s="13">
        <v>4.9999999873762135</v>
      </c>
      <c r="H17" s="13">
        <v>1E+30</v>
      </c>
    </row>
    <row r="18" spans="2:8" ht="15">
      <c r="B18" s="13" t="s">
        <v>179</v>
      </c>
      <c r="C18" s="13" t="s">
        <v>226</v>
      </c>
      <c r="D18" s="15">
        <v>0</v>
      </c>
      <c r="E18" s="15">
        <v>0</v>
      </c>
      <c r="F18" s="13">
        <v>9.999999997489795</v>
      </c>
      <c r="G18" s="13">
        <v>0</v>
      </c>
      <c r="H18" s="13">
        <v>1E+30</v>
      </c>
    </row>
    <row r="19" spans="2:8" ht="15">
      <c r="B19" s="13" t="s">
        <v>180</v>
      </c>
      <c r="C19" s="13" t="s">
        <v>226</v>
      </c>
      <c r="D19" s="15">
        <v>25</v>
      </c>
      <c r="E19" s="15">
        <v>0</v>
      </c>
      <c r="F19" s="13">
        <v>0</v>
      </c>
      <c r="G19" s="13">
        <v>0</v>
      </c>
      <c r="H19" s="13">
        <v>1E+30</v>
      </c>
    </row>
    <row r="20" spans="2:8" ht="15">
      <c r="B20" s="13" t="s">
        <v>181</v>
      </c>
      <c r="C20" s="13" t="s">
        <v>226</v>
      </c>
      <c r="D20" s="15">
        <v>52</v>
      </c>
      <c r="E20" s="15">
        <v>0</v>
      </c>
      <c r="F20" s="13">
        <v>0</v>
      </c>
      <c r="G20" s="13">
        <v>0</v>
      </c>
      <c r="H20" s="13">
        <v>0</v>
      </c>
    </row>
    <row r="21" spans="2:8" ht="15">
      <c r="B21" s="13" t="s">
        <v>182</v>
      </c>
      <c r="C21" s="13" t="s">
        <v>226</v>
      </c>
      <c r="D21" s="15">
        <v>66</v>
      </c>
      <c r="E21" s="15">
        <v>0</v>
      </c>
      <c r="F21" s="13">
        <v>0</v>
      </c>
      <c r="G21" s="13">
        <v>0</v>
      </c>
      <c r="H21" s="13">
        <v>1E+30</v>
      </c>
    </row>
    <row r="22" spans="2:8" ht="15">
      <c r="B22" s="13" t="s">
        <v>183</v>
      </c>
      <c r="C22" s="13" t="s">
        <v>226</v>
      </c>
      <c r="D22" s="15">
        <v>66</v>
      </c>
      <c r="E22" s="15">
        <v>0</v>
      </c>
      <c r="F22" s="13">
        <v>0</v>
      </c>
      <c r="G22" s="13">
        <v>0</v>
      </c>
      <c r="H22" s="13">
        <v>1E+30</v>
      </c>
    </row>
    <row r="23" spans="2:8" ht="15.75" thickBot="1">
      <c r="B23" s="12" t="s">
        <v>236</v>
      </c>
      <c r="C23" s="12" t="s">
        <v>226</v>
      </c>
      <c r="D23" s="14">
        <v>130</v>
      </c>
      <c r="E23" s="14">
        <v>0</v>
      </c>
      <c r="F23" s="12">
        <v>-9.999999997489795</v>
      </c>
      <c r="G23" s="12">
        <v>0</v>
      </c>
      <c r="H23" s="12">
        <v>1E+30</v>
      </c>
    </row>
    <row r="25" ht="15.75" thickBot="1">
      <c r="A25" t="s">
        <v>28</v>
      </c>
    </row>
    <row r="26" spans="2:8" ht="15">
      <c r="B26" s="43"/>
      <c r="C26" s="43"/>
      <c r="D26" s="43" t="s">
        <v>73</v>
      </c>
      <c r="E26" s="43" t="s">
        <v>82</v>
      </c>
      <c r="F26" s="43" t="s">
        <v>84</v>
      </c>
      <c r="G26" s="43" t="s">
        <v>79</v>
      </c>
      <c r="H26" s="43" t="s">
        <v>79</v>
      </c>
    </row>
    <row r="27" spans="2:8" ht="15.75" thickBot="1">
      <c r="B27" s="44" t="s">
        <v>23</v>
      </c>
      <c r="C27" s="44" t="s">
        <v>24</v>
      </c>
      <c r="D27" s="44" t="s">
        <v>74</v>
      </c>
      <c r="E27" s="44" t="s">
        <v>83</v>
      </c>
      <c r="F27" s="44" t="s">
        <v>85</v>
      </c>
      <c r="G27" s="44" t="s">
        <v>80</v>
      </c>
      <c r="H27" s="44" t="s">
        <v>81</v>
      </c>
    </row>
    <row r="28" spans="2:8" ht="15">
      <c r="B28" s="13" t="s">
        <v>184</v>
      </c>
      <c r="C28" s="13" t="s">
        <v>227</v>
      </c>
      <c r="D28" s="15">
        <v>0</v>
      </c>
      <c r="E28" s="15">
        <v>-9.999999997489795</v>
      </c>
      <c r="F28" s="13">
        <v>0</v>
      </c>
      <c r="G28" s="13">
        <v>1E+30</v>
      </c>
      <c r="H28" s="13">
        <v>10</v>
      </c>
    </row>
    <row r="29" spans="2:8" ht="15">
      <c r="B29" s="13" t="s">
        <v>186</v>
      </c>
      <c r="C29" s="13" t="s">
        <v>227</v>
      </c>
      <c r="D29" s="15">
        <v>6</v>
      </c>
      <c r="E29" s="15">
        <v>0</v>
      </c>
      <c r="F29" s="13">
        <v>0</v>
      </c>
      <c r="G29" s="13">
        <v>6</v>
      </c>
      <c r="H29" s="13">
        <v>1E+30</v>
      </c>
    </row>
    <row r="30" spans="2:8" ht="15">
      <c r="B30" s="13" t="s">
        <v>188</v>
      </c>
      <c r="C30" s="13" t="s">
        <v>227</v>
      </c>
      <c r="D30" s="15">
        <v>0</v>
      </c>
      <c r="E30" s="15">
        <v>0</v>
      </c>
      <c r="F30" s="13">
        <v>0</v>
      </c>
      <c r="G30" s="13">
        <v>6</v>
      </c>
      <c r="H30" s="13">
        <v>1</v>
      </c>
    </row>
    <row r="31" spans="2:8" ht="15">
      <c r="B31" s="13" t="s">
        <v>190</v>
      </c>
      <c r="C31" s="13" t="s">
        <v>227</v>
      </c>
      <c r="D31" s="15">
        <v>0</v>
      </c>
      <c r="E31" s="15">
        <v>-9.999999997489795</v>
      </c>
      <c r="F31" s="13">
        <v>0</v>
      </c>
      <c r="G31" s="13">
        <v>1E+30</v>
      </c>
      <c r="H31" s="13">
        <v>6</v>
      </c>
    </row>
    <row r="32" spans="2:8" ht="15">
      <c r="B32" s="13" t="s">
        <v>237</v>
      </c>
      <c r="C32" s="13" t="s">
        <v>227</v>
      </c>
      <c r="D32" s="15">
        <v>0</v>
      </c>
      <c r="E32" s="15">
        <v>-9.999999997489795</v>
      </c>
      <c r="F32" s="13">
        <v>0</v>
      </c>
      <c r="G32" s="13">
        <v>1E+30</v>
      </c>
      <c r="H32" s="13">
        <v>1</v>
      </c>
    </row>
    <row r="33" spans="2:8" ht="15">
      <c r="B33" s="13" t="s">
        <v>192</v>
      </c>
      <c r="C33" s="13" t="s">
        <v>4</v>
      </c>
      <c r="D33" s="15">
        <v>10</v>
      </c>
      <c r="E33" s="15">
        <v>0</v>
      </c>
      <c r="F33" s="13">
        <v>0</v>
      </c>
      <c r="G33" s="13">
        <v>10</v>
      </c>
      <c r="H33" s="13">
        <v>1E+30</v>
      </c>
    </row>
    <row r="34" spans="2:8" ht="15">
      <c r="B34" s="13" t="s">
        <v>194</v>
      </c>
      <c r="C34" s="13" t="s">
        <v>4</v>
      </c>
      <c r="D34" s="15">
        <v>0</v>
      </c>
      <c r="E34" s="15">
        <v>-9.999999997489795</v>
      </c>
      <c r="F34" s="13">
        <v>0</v>
      </c>
      <c r="G34" s="13">
        <v>1E+30</v>
      </c>
      <c r="H34" s="13">
        <v>6</v>
      </c>
    </row>
    <row r="35" spans="2:8" ht="15">
      <c r="B35" s="13" t="s">
        <v>196</v>
      </c>
      <c r="C35" s="13" t="s">
        <v>4</v>
      </c>
      <c r="D35" s="15">
        <v>1</v>
      </c>
      <c r="E35" s="15">
        <v>0</v>
      </c>
      <c r="F35" s="13">
        <v>0</v>
      </c>
      <c r="G35" s="13">
        <v>1</v>
      </c>
      <c r="H35" s="13">
        <v>1E+30</v>
      </c>
    </row>
    <row r="36" spans="2:8" ht="15.75" thickBot="1">
      <c r="B36" s="12" t="s">
        <v>239</v>
      </c>
      <c r="C36" s="12" t="s">
        <v>4</v>
      </c>
      <c r="D36" s="14">
        <v>57</v>
      </c>
      <c r="E36" s="14">
        <v>0</v>
      </c>
      <c r="F36" s="12">
        <v>0</v>
      </c>
      <c r="G36" s="12">
        <v>57</v>
      </c>
      <c r="H36" s="12">
        <v>1E+30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S19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4.421875" style="0" customWidth="1"/>
    <col min="2" max="2" width="21.140625" style="0" customWidth="1"/>
    <col min="3" max="3" width="7.421875" style="0" customWidth="1"/>
    <col min="4" max="4" width="7.28125" style="0" customWidth="1"/>
    <col min="5" max="5" width="7.140625" style="0" customWidth="1"/>
    <col min="6" max="8" width="7.57421875" style="0" customWidth="1"/>
    <col min="9" max="9" width="7.00390625" style="0" customWidth="1"/>
    <col min="10" max="10" width="6.57421875" style="0" customWidth="1"/>
    <col min="11" max="11" width="7.421875" style="0" customWidth="1"/>
    <col min="12" max="12" width="3.8515625" style="0" customWidth="1"/>
    <col min="13" max="13" width="26.00390625" style="0" customWidth="1"/>
    <col min="14" max="14" width="4.28125" style="0" customWidth="1"/>
    <col min="15" max="15" width="4.7109375" style="11" customWidth="1"/>
    <col min="16" max="16" width="4.57421875" style="0" customWidth="1"/>
    <col min="17" max="17" width="4.140625" style="0" customWidth="1"/>
    <col min="18" max="18" width="4.8515625" style="0" customWidth="1"/>
    <col min="19" max="19" width="5.00390625" style="0" customWidth="1"/>
  </cols>
  <sheetData>
    <row r="1" spans="2:16" ht="15">
      <c r="B1" s="17" t="s">
        <v>216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6"/>
    </row>
    <row r="3" spans="2:19" ht="15">
      <c r="B3" s="32" t="s">
        <v>150</v>
      </c>
      <c r="C3" s="28" t="s">
        <v>157</v>
      </c>
      <c r="D3" s="28" t="s">
        <v>156</v>
      </c>
      <c r="E3" s="28" t="s">
        <v>164</v>
      </c>
      <c r="F3" s="28" t="s">
        <v>158</v>
      </c>
      <c r="G3" s="28" t="s">
        <v>159</v>
      </c>
      <c r="H3" s="28" t="s">
        <v>160</v>
      </c>
      <c r="I3" s="28" t="s">
        <v>161</v>
      </c>
      <c r="J3" s="28" t="s">
        <v>162</v>
      </c>
      <c r="K3" s="28" t="s">
        <v>163</v>
      </c>
      <c r="L3" s="28"/>
      <c r="M3" s="32" t="s">
        <v>155</v>
      </c>
      <c r="N3" s="28">
        <v>1</v>
      </c>
      <c r="O3" s="28">
        <f>+N3+1</f>
        <v>2</v>
      </c>
      <c r="P3" s="28">
        <f>+O3+1</f>
        <v>3</v>
      </c>
      <c r="Q3" s="28">
        <f>+P3+1</f>
        <v>4</v>
      </c>
      <c r="R3" s="28">
        <f>+Q3+1</f>
        <v>5</v>
      </c>
      <c r="S3" s="28">
        <f>+R3+1</f>
        <v>6</v>
      </c>
    </row>
    <row r="4" spans="2:19" ht="15">
      <c r="B4" s="32" t="s">
        <v>151</v>
      </c>
      <c r="C4" s="28">
        <v>35</v>
      </c>
      <c r="D4" s="28">
        <v>42</v>
      </c>
      <c r="E4" s="28">
        <v>21</v>
      </c>
      <c r="F4" s="33">
        <v>56</v>
      </c>
      <c r="G4" s="28">
        <v>14</v>
      </c>
      <c r="H4" s="28">
        <v>0</v>
      </c>
      <c r="I4" s="28">
        <v>77</v>
      </c>
      <c r="J4" s="28">
        <v>7</v>
      </c>
      <c r="K4" s="28">
        <v>84</v>
      </c>
      <c r="L4" s="28"/>
      <c r="M4" s="32" t="s">
        <v>226</v>
      </c>
      <c r="N4" s="27">
        <v>0</v>
      </c>
      <c r="O4" s="34">
        <v>25</v>
      </c>
      <c r="P4" s="27">
        <v>52</v>
      </c>
      <c r="Q4" s="36">
        <v>66</v>
      </c>
      <c r="R4" s="36">
        <v>66</v>
      </c>
      <c r="S4" s="36">
        <v>130</v>
      </c>
    </row>
    <row r="5" spans="2:19" ht="15">
      <c r="B5" s="11"/>
      <c r="C5" s="33" t="s">
        <v>95</v>
      </c>
      <c r="D5" s="33" t="s">
        <v>95</v>
      </c>
      <c r="E5" s="33" t="s">
        <v>95</v>
      </c>
      <c r="F5" s="33" t="s">
        <v>95</v>
      </c>
      <c r="G5" s="33" t="s">
        <v>95</v>
      </c>
      <c r="H5" s="33" t="s">
        <v>95</v>
      </c>
      <c r="I5" s="33" t="s">
        <v>95</v>
      </c>
      <c r="J5" s="33" t="s">
        <v>95</v>
      </c>
      <c r="K5" s="33" t="s">
        <v>95</v>
      </c>
      <c r="L5" s="33"/>
      <c r="M5" s="32" t="s">
        <v>227</v>
      </c>
      <c r="N5" s="28">
        <f>+O4-N4-C6</f>
        <v>0</v>
      </c>
      <c r="O5" s="28">
        <f>+P4-O4-E6</f>
        <v>6</v>
      </c>
      <c r="P5" s="28">
        <f>+R4-P4-G6</f>
        <v>0</v>
      </c>
      <c r="Q5" s="11">
        <f>+R4-Q4-H6</f>
        <v>0</v>
      </c>
      <c r="R5" s="11">
        <f>+S4-R4-K6</f>
        <v>0</v>
      </c>
      <c r="S5" s="11"/>
    </row>
    <row r="6" spans="2:19" ht="15">
      <c r="B6" s="11" t="s">
        <v>4</v>
      </c>
      <c r="C6" s="34">
        <v>25</v>
      </c>
      <c r="D6" s="34">
        <v>42</v>
      </c>
      <c r="E6" s="34">
        <v>21</v>
      </c>
      <c r="F6" s="35">
        <v>41</v>
      </c>
      <c r="G6" s="34">
        <v>14</v>
      </c>
      <c r="H6" s="34">
        <v>0</v>
      </c>
      <c r="I6" s="34">
        <v>77</v>
      </c>
      <c r="J6" s="34">
        <v>7</v>
      </c>
      <c r="K6" s="34">
        <v>64</v>
      </c>
      <c r="L6" s="40"/>
      <c r="M6" s="32"/>
      <c r="N6" s="28">
        <f>+P4-N4-D6</f>
        <v>10</v>
      </c>
      <c r="O6" s="28">
        <f>+Q4-O4-F6</f>
        <v>0</v>
      </c>
      <c r="P6" s="28">
        <f>+S4-P4-I6</f>
        <v>1</v>
      </c>
      <c r="Q6" s="11">
        <f>+S4-Q4-J6</f>
        <v>57</v>
      </c>
      <c r="R6" s="11"/>
      <c r="S6" s="11"/>
    </row>
    <row r="7" spans="2:19" ht="15">
      <c r="B7" s="29"/>
      <c r="C7" s="33" t="s">
        <v>154</v>
      </c>
      <c r="D7" s="33" t="s">
        <v>154</v>
      </c>
      <c r="E7" s="33" t="s">
        <v>154</v>
      </c>
      <c r="F7" s="33" t="s">
        <v>154</v>
      </c>
      <c r="G7" s="33" t="s">
        <v>154</v>
      </c>
      <c r="H7" s="33" t="s">
        <v>154</v>
      </c>
      <c r="I7" s="33" t="s">
        <v>154</v>
      </c>
      <c r="J7" s="33" t="s">
        <v>154</v>
      </c>
      <c r="K7" s="33" t="s">
        <v>154</v>
      </c>
      <c r="L7" s="33"/>
      <c r="M7" s="32" t="s">
        <v>165</v>
      </c>
      <c r="N7" s="33" t="s">
        <v>154</v>
      </c>
      <c r="O7" s="33" t="s">
        <v>154</v>
      </c>
      <c r="P7" s="33" t="s">
        <v>154</v>
      </c>
      <c r="Q7" s="33" t="s">
        <v>154</v>
      </c>
      <c r="R7" s="33" t="s">
        <v>154</v>
      </c>
      <c r="S7" s="11"/>
    </row>
    <row r="8" spans="2:19" ht="15">
      <c r="B8" s="32" t="s">
        <v>152</v>
      </c>
      <c r="C8" s="28">
        <v>25</v>
      </c>
      <c r="D8" s="28">
        <v>30</v>
      </c>
      <c r="E8" s="28">
        <v>17</v>
      </c>
      <c r="F8" s="33">
        <v>41</v>
      </c>
      <c r="G8" s="28">
        <v>10</v>
      </c>
      <c r="H8" s="28">
        <v>0</v>
      </c>
      <c r="I8" s="28">
        <v>57</v>
      </c>
      <c r="J8" s="28">
        <v>4</v>
      </c>
      <c r="K8" s="28">
        <v>64</v>
      </c>
      <c r="L8" s="28"/>
      <c r="M8" s="32" t="s">
        <v>166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11"/>
    </row>
    <row r="9" spans="2:16" ht="15">
      <c r="B9" s="32" t="s">
        <v>153</v>
      </c>
      <c r="C9" s="28">
        <v>5</v>
      </c>
      <c r="D9" s="28">
        <v>4</v>
      </c>
      <c r="E9" s="28">
        <v>6.5</v>
      </c>
      <c r="F9" s="33">
        <v>6</v>
      </c>
      <c r="G9" s="28">
        <v>8</v>
      </c>
      <c r="H9" s="28">
        <v>0</v>
      </c>
      <c r="I9" s="28">
        <v>4.5</v>
      </c>
      <c r="J9" s="28">
        <v>7.5</v>
      </c>
      <c r="K9" s="28">
        <v>5</v>
      </c>
      <c r="L9" s="28"/>
      <c r="M9" s="29"/>
      <c r="N9" s="29"/>
      <c r="O9" s="28"/>
      <c r="P9" s="29"/>
    </row>
    <row r="10" spans="2:16" ht="15">
      <c r="B10" s="32" t="s">
        <v>87</v>
      </c>
      <c r="C10" s="39">
        <f>+C4-C6</f>
        <v>10</v>
      </c>
      <c r="D10" s="39">
        <f aca="true" t="shared" si="0" ref="D10:K10">+D4-D6</f>
        <v>0</v>
      </c>
      <c r="E10" s="39">
        <f t="shared" si="0"/>
        <v>0</v>
      </c>
      <c r="F10" s="39">
        <f t="shared" si="0"/>
        <v>15</v>
      </c>
      <c r="G10" s="39">
        <f t="shared" si="0"/>
        <v>0</v>
      </c>
      <c r="H10" s="39">
        <f t="shared" si="0"/>
        <v>0</v>
      </c>
      <c r="I10" s="39">
        <f t="shared" si="0"/>
        <v>0</v>
      </c>
      <c r="J10" s="39">
        <f t="shared" si="0"/>
        <v>0</v>
      </c>
      <c r="K10" s="39">
        <f t="shared" si="0"/>
        <v>20</v>
      </c>
      <c r="L10" s="41"/>
      <c r="M10" s="29"/>
      <c r="N10" s="29"/>
      <c r="O10" s="28"/>
      <c r="P10" s="29"/>
    </row>
    <row r="11" spans="2:16" ht="15"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28"/>
      <c r="P11" s="29"/>
    </row>
    <row r="12" spans="2:16" ht="15">
      <c r="B12" s="32" t="s">
        <v>167</v>
      </c>
      <c r="C12" s="29"/>
      <c r="D12" s="28">
        <v>175</v>
      </c>
      <c r="E12" s="29"/>
      <c r="F12" s="30"/>
      <c r="G12" s="29"/>
      <c r="H12" s="29"/>
      <c r="I12" s="29"/>
      <c r="J12" s="29"/>
      <c r="K12" s="29"/>
      <c r="L12" s="29"/>
      <c r="M12" s="29"/>
      <c r="N12" s="29"/>
      <c r="O12" s="28"/>
      <c r="P12" s="29"/>
    </row>
    <row r="13" spans="2:16" ht="15">
      <c r="B13" s="32" t="s">
        <v>168</v>
      </c>
      <c r="C13" s="29"/>
      <c r="D13" s="28">
        <v>10</v>
      </c>
      <c r="E13" s="29"/>
      <c r="F13" s="30"/>
      <c r="G13" s="29"/>
      <c r="H13" s="29"/>
      <c r="I13" s="29"/>
      <c r="J13" s="29"/>
      <c r="K13" s="29"/>
      <c r="L13" s="29"/>
      <c r="M13" s="29"/>
      <c r="N13" s="29"/>
      <c r="O13" s="28"/>
      <c r="P13" s="29"/>
    </row>
    <row r="14" spans="2:16" ht="15">
      <c r="B14" s="32"/>
      <c r="C14" s="29"/>
      <c r="D14" s="28"/>
      <c r="E14" s="29"/>
      <c r="F14" s="30"/>
      <c r="G14" s="29"/>
      <c r="H14" s="29"/>
      <c r="I14" s="29"/>
      <c r="J14" s="29"/>
      <c r="K14" s="29"/>
      <c r="L14" s="29"/>
      <c r="M14" s="29"/>
      <c r="N14" s="29"/>
      <c r="O14" s="28"/>
      <c r="P14" s="29"/>
    </row>
    <row r="15" spans="2:16" ht="15">
      <c r="B15" s="32" t="s">
        <v>242</v>
      </c>
      <c r="C15" s="29"/>
      <c r="D15" s="45">
        <f>+S4</f>
        <v>130</v>
      </c>
      <c r="E15" s="29"/>
      <c r="F15" s="29"/>
      <c r="G15" s="29"/>
      <c r="H15" s="29"/>
      <c r="I15" s="29"/>
      <c r="J15" s="28"/>
      <c r="K15" s="29"/>
      <c r="L15" s="29"/>
      <c r="M15" s="29"/>
      <c r="N15" s="29"/>
      <c r="O15" s="28"/>
      <c r="P15" s="29"/>
    </row>
    <row r="16" spans="2:16" ht="15">
      <c r="B16" s="37" t="s">
        <v>169</v>
      </c>
      <c r="C16" s="19"/>
      <c r="D16" s="38">
        <f>(D12-(S4-N4))*D13-SUMPRODUCT(C10:K10,C9:K9)</f>
        <v>210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8"/>
      <c r="P16" s="19"/>
    </row>
    <row r="17" spans="2:16" ht="15">
      <c r="B17" s="18"/>
      <c r="C17" s="19"/>
      <c r="D17" s="19"/>
      <c r="E17" s="29"/>
      <c r="F17" s="19"/>
      <c r="G17" s="19"/>
      <c r="H17" s="19"/>
      <c r="I17" s="19"/>
      <c r="J17" s="16"/>
      <c r="K17" s="16"/>
      <c r="L17" s="16"/>
      <c r="M17" s="16"/>
      <c r="N17" s="16"/>
      <c r="O17" s="17"/>
      <c r="P17" s="16"/>
    </row>
    <row r="19" spans="2:5" ht="15">
      <c r="B19" s="11"/>
      <c r="E19" s="31"/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A1" sqref="A1:A3"/>
    </sheetView>
  </sheetViews>
  <sheetFormatPr defaultColWidth="9.140625" defaultRowHeight="15"/>
  <cols>
    <col min="1" max="1" width="2.28125" style="0" customWidth="1"/>
    <col min="2" max="2" width="6.00390625" style="0" bestFit="1" customWidth="1"/>
    <col min="3" max="3" width="15.421875" style="0" bestFit="1" customWidth="1"/>
    <col min="4" max="4" width="6.140625" style="0" customWidth="1"/>
    <col min="5" max="5" width="8.7109375" style="0" bestFit="1" customWidth="1"/>
    <col min="6" max="6" width="10.8515625" style="0" bestFit="1" customWidth="1"/>
    <col min="7" max="8" width="10.00390625" style="0" bestFit="1" customWidth="1"/>
  </cols>
  <sheetData>
    <row r="1" ht="15">
      <c r="A1" s="11" t="s">
        <v>72</v>
      </c>
    </row>
    <row r="2" ht="15">
      <c r="A2" s="11" t="s">
        <v>220</v>
      </c>
    </row>
    <row r="3" ht="15">
      <c r="A3" s="11" t="s">
        <v>229</v>
      </c>
    </row>
    <row r="6" ht="15.75" thickBot="1">
      <c r="A6" t="s">
        <v>27</v>
      </c>
    </row>
    <row r="7" spans="2:8" ht="15">
      <c r="B7" s="43"/>
      <c r="C7" s="43"/>
      <c r="D7" s="43" t="s">
        <v>73</v>
      </c>
      <c r="E7" s="43" t="s">
        <v>75</v>
      </c>
      <c r="F7" s="43" t="s">
        <v>77</v>
      </c>
      <c r="G7" s="43" t="s">
        <v>79</v>
      </c>
      <c r="H7" s="43" t="s">
        <v>79</v>
      </c>
    </row>
    <row r="8" spans="2:8" ht="15.75" thickBot="1">
      <c r="B8" s="44" t="s">
        <v>23</v>
      </c>
      <c r="C8" s="44" t="s">
        <v>24</v>
      </c>
      <c r="D8" s="44" t="s">
        <v>74</v>
      </c>
      <c r="E8" s="44" t="s">
        <v>76</v>
      </c>
      <c r="F8" s="44" t="s">
        <v>78</v>
      </c>
      <c r="G8" s="44" t="s">
        <v>80</v>
      </c>
      <c r="H8" s="44" t="s">
        <v>81</v>
      </c>
    </row>
    <row r="9" spans="2:8" ht="15">
      <c r="B9" s="13" t="s">
        <v>35</v>
      </c>
      <c r="C9" s="13" t="s">
        <v>36</v>
      </c>
      <c r="D9" s="15">
        <v>1</v>
      </c>
      <c r="E9" s="15">
        <v>0</v>
      </c>
      <c r="F9" s="13">
        <v>35</v>
      </c>
      <c r="G9" s="13">
        <v>1E+30</v>
      </c>
      <c r="H9" s="13">
        <v>14</v>
      </c>
    </row>
    <row r="10" spans="2:8" ht="15">
      <c r="B10" s="13" t="s">
        <v>37</v>
      </c>
      <c r="C10" s="13" t="s">
        <v>38</v>
      </c>
      <c r="D10" s="15">
        <v>0</v>
      </c>
      <c r="E10" s="15">
        <v>-14</v>
      </c>
      <c r="F10" s="13">
        <v>42</v>
      </c>
      <c r="G10" s="13">
        <v>14</v>
      </c>
      <c r="H10" s="13">
        <v>1E+30</v>
      </c>
    </row>
    <row r="11" spans="2:8" ht="15">
      <c r="B11" s="13" t="s">
        <v>39</v>
      </c>
      <c r="C11" s="13" t="s">
        <v>40</v>
      </c>
      <c r="D11" s="15">
        <v>0</v>
      </c>
      <c r="E11" s="15">
        <v>0</v>
      </c>
      <c r="F11" s="13">
        <v>21</v>
      </c>
      <c r="G11" s="13">
        <v>21</v>
      </c>
      <c r="H11" s="13">
        <v>14</v>
      </c>
    </row>
    <row r="12" spans="2:8" ht="15">
      <c r="B12" s="13" t="s">
        <v>41</v>
      </c>
      <c r="C12" s="13" t="s">
        <v>42</v>
      </c>
      <c r="D12" s="15">
        <v>1</v>
      </c>
      <c r="E12" s="15">
        <v>0</v>
      </c>
      <c r="F12" s="13">
        <v>56</v>
      </c>
      <c r="G12" s="13">
        <v>1E+30</v>
      </c>
      <c r="H12" s="13">
        <v>21</v>
      </c>
    </row>
    <row r="13" spans="2:8" ht="15">
      <c r="B13" s="13" t="s">
        <v>43</v>
      </c>
      <c r="C13" s="13" t="s">
        <v>44</v>
      </c>
      <c r="D13" s="15">
        <v>0</v>
      </c>
      <c r="E13" s="15">
        <v>-21</v>
      </c>
      <c r="F13" s="13">
        <v>14</v>
      </c>
      <c r="G13" s="13">
        <v>21</v>
      </c>
      <c r="H13" s="13">
        <v>1E+30</v>
      </c>
    </row>
    <row r="14" spans="2:8" ht="15">
      <c r="B14" s="13" t="s">
        <v>45</v>
      </c>
      <c r="C14" s="13" t="s">
        <v>46</v>
      </c>
      <c r="D14" s="15">
        <v>0</v>
      </c>
      <c r="E14" s="15">
        <v>-42</v>
      </c>
      <c r="F14" s="13">
        <v>77</v>
      </c>
      <c r="G14" s="13">
        <v>42</v>
      </c>
      <c r="H14" s="13">
        <v>1E+30</v>
      </c>
    </row>
    <row r="15" spans="2:8" ht="15">
      <c r="B15" s="13" t="s">
        <v>47</v>
      </c>
      <c r="C15" s="13" t="s">
        <v>48</v>
      </c>
      <c r="D15" s="15">
        <v>1</v>
      </c>
      <c r="E15" s="15">
        <v>0</v>
      </c>
      <c r="F15" s="13">
        <v>0</v>
      </c>
      <c r="G15" s="13">
        <v>1E+30</v>
      </c>
      <c r="H15" s="13">
        <v>21</v>
      </c>
    </row>
    <row r="16" spans="2:8" ht="15">
      <c r="B16" s="13" t="s">
        <v>49</v>
      </c>
      <c r="C16" s="13" t="s">
        <v>50</v>
      </c>
      <c r="D16" s="15">
        <v>0</v>
      </c>
      <c r="E16" s="15">
        <v>-77</v>
      </c>
      <c r="F16" s="13">
        <v>7</v>
      </c>
      <c r="G16" s="13">
        <v>77</v>
      </c>
      <c r="H16" s="13">
        <v>1E+30</v>
      </c>
    </row>
    <row r="17" spans="2:8" ht="15.75" thickBot="1">
      <c r="B17" s="12" t="s">
        <v>51</v>
      </c>
      <c r="C17" s="12" t="s">
        <v>52</v>
      </c>
      <c r="D17" s="14">
        <v>1</v>
      </c>
      <c r="E17" s="14">
        <v>0</v>
      </c>
      <c r="F17" s="12">
        <v>84</v>
      </c>
      <c r="G17" s="12">
        <v>1E+30</v>
      </c>
      <c r="H17" s="12">
        <v>42</v>
      </c>
    </row>
    <row r="19" ht="15.75" thickBot="1">
      <c r="A19" t="s">
        <v>28</v>
      </c>
    </row>
    <row r="20" spans="2:8" ht="15">
      <c r="B20" s="43"/>
      <c r="C20" s="43"/>
      <c r="D20" s="43" t="s">
        <v>73</v>
      </c>
      <c r="E20" s="43" t="s">
        <v>82</v>
      </c>
      <c r="F20" s="43" t="s">
        <v>84</v>
      </c>
      <c r="G20" s="43" t="s">
        <v>79</v>
      </c>
      <c r="H20" s="43" t="s">
        <v>79</v>
      </c>
    </row>
    <row r="21" spans="2:8" ht="15.75" thickBot="1">
      <c r="B21" s="44" t="s">
        <v>23</v>
      </c>
      <c r="C21" s="44" t="s">
        <v>24</v>
      </c>
      <c r="D21" s="44" t="s">
        <v>74</v>
      </c>
      <c r="E21" s="44" t="s">
        <v>83</v>
      </c>
      <c r="F21" s="44" t="s">
        <v>85</v>
      </c>
      <c r="G21" s="44" t="s">
        <v>80</v>
      </c>
      <c r="H21" s="44" t="s">
        <v>81</v>
      </c>
    </row>
    <row r="22" spans="2:8" ht="15">
      <c r="B22" s="13" t="s">
        <v>53</v>
      </c>
      <c r="C22" s="13" t="s">
        <v>54</v>
      </c>
      <c r="D22" s="15">
        <v>1</v>
      </c>
      <c r="E22" s="15">
        <v>91</v>
      </c>
      <c r="F22" s="13">
        <v>1</v>
      </c>
      <c r="G22" s="13">
        <v>1E+30</v>
      </c>
      <c r="H22" s="13">
        <v>0</v>
      </c>
    </row>
    <row r="23" spans="2:8" ht="15">
      <c r="B23" s="13" t="s">
        <v>57</v>
      </c>
      <c r="C23" s="13" t="s">
        <v>58</v>
      </c>
      <c r="D23" s="15">
        <v>0</v>
      </c>
      <c r="E23" s="15">
        <v>56</v>
      </c>
      <c r="F23" s="13">
        <v>0</v>
      </c>
      <c r="G23" s="13">
        <v>1E+30</v>
      </c>
      <c r="H23" s="13">
        <v>0</v>
      </c>
    </row>
    <row r="24" spans="2:8" ht="15">
      <c r="B24" s="13" t="s">
        <v>60</v>
      </c>
      <c r="C24" s="13" t="s">
        <v>61</v>
      </c>
      <c r="D24" s="15">
        <v>0</v>
      </c>
      <c r="E24" s="15">
        <v>35</v>
      </c>
      <c r="F24" s="13">
        <v>0</v>
      </c>
      <c r="G24" s="13">
        <v>0</v>
      </c>
      <c r="H24" s="13">
        <v>0</v>
      </c>
    </row>
    <row r="25" spans="2:8" ht="15">
      <c r="B25" s="13" t="s">
        <v>63</v>
      </c>
      <c r="C25" s="13" t="s">
        <v>64</v>
      </c>
      <c r="D25" s="15">
        <v>0</v>
      </c>
      <c r="E25" s="15">
        <v>0</v>
      </c>
      <c r="F25" s="13">
        <v>0</v>
      </c>
      <c r="G25" s="13">
        <v>1E+30</v>
      </c>
      <c r="H25" s="13">
        <v>0</v>
      </c>
    </row>
    <row r="26" spans="2:8" ht="15">
      <c r="B26" s="13" t="s">
        <v>66</v>
      </c>
      <c r="C26" s="13" t="s">
        <v>67</v>
      </c>
      <c r="D26" s="15">
        <v>0</v>
      </c>
      <c r="E26" s="15">
        <v>0</v>
      </c>
      <c r="F26" s="13">
        <v>0</v>
      </c>
      <c r="G26" s="13">
        <v>0</v>
      </c>
      <c r="H26" s="13">
        <v>1E+30</v>
      </c>
    </row>
    <row r="27" spans="2:8" ht="15.75" thickBot="1">
      <c r="B27" s="12" t="s">
        <v>69</v>
      </c>
      <c r="C27" s="12" t="s">
        <v>70</v>
      </c>
      <c r="D27" s="14">
        <v>-1</v>
      </c>
      <c r="E27" s="14">
        <v>-84</v>
      </c>
      <c r="F27" s="12">
        <v>-1</v>
      </c>
      <c r="G27" s="12">
        <v>1</v>
      </c>
      <c r="H27" s="1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4" sqref="E4:E12"/>
    </sheetView>
  </sheetViews>
  <sheetFormatPr defaultColWidth="9.140625" defaultRowHeight="15"/>
  <cols>
    <col min="1" max="1" width="3.8515625" style="0" customWidth="1"/>
    <col min="10" max="10" width="4.421875" style="0" customWidth="1"/>
  </cols>
  <sheetData>
    <row r="1" spans="2:4" ht="15">
      <c r="B1" s="2" t="s">
        <v>218</v>
      </c>
      <c r="C1" s="1"/>
      <c r="D1" s="1"/>
    </row>
    <row r="3" spans="2:11" ht="1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/>
      <c r="H3" s="3" t="s">
        <v>5</v>
      </c>
      <c r="I3" s="3" t="s">
        <v>6</v>
      </c>
      <c r="J3" s="3"/>
      <c r="K3" s="3" t="s">
        <v>7</v>
      </c>
    </row>
    <row r="4" spans="2:11" ht="15">
      <c r="B4" s="4">
        <v>1</v>
      </c>
      <c r="C4" s="5">
        <v>2</v>
      </c>
      <c r="D4" s="6" t="s">
        <v>8</v>
      </c>
      <c r="E4" s="7">
        <v>1</v>
      </c>
      <c r="F4" s="8">
        <v>35</v>
      </c>
      <c r="G4" s="8"/>
      <c r="H4" s="8" t="s">
        <v>17</v>
      </c>
      <c r="I4" s="8">
        <f>+E4+E5</f>
        <v>1</v>
      </c>
      <c r="J4" s="8" t="s">
        <v>19</v>
      </c>
      <c r="K4" s="8">
        <v>1</v>
      </c>
    </row>
    <row r="5" spans="2:11" ht="15">
      <c r="B5" s="4">
        <v>1</v>
      </c>
      <c r="C5" s="5">
        <v>3</v>
      </c>
      <c r="D5" s="6" t="s">
        <v>9</v>
      </c>
      <c r="E5" s="7">
        <v>0</v>
      </c>
      <c r="F5" s="8">
        <v>42</v>
      </c>
      <c r="G5" s="8"/>
      <c r="H5" s="8">
        <v>2</v>
      </c>
      <c r="I5" s="8">
        <f>-E4+E6+E7</f>
        <v>0</v>
      </c>
      <c r="J5" s="8" t="s">
        <v>19</v>
      </c>
      <c r="K5" s="8">
        <v>0</v>
      </c>
    </row>
    <row r="6" spans="2:11" ht="15">
      <c r="B6" s="4">
        <v>2</v>
      </c>
      <c r="C6" s="5">
        <v>3</v>
      </c>
      <c r="D6" s="6" t="s">
        <v>10</v>
      </c>
      <c r="E6" s="7">
        <v>0</v>
      </c>
      <c r="F6" s="8">
        <v>21</v>
      </c>
      <c r="G6" s="8"/>
      <c r="H6" s="8">
        <v>3</v>
      </c>
      <c r="I6" s="8">
        <f>-E5-E6+E8+E9</f>
        <v>0</v>
      </c>
      <c r="J6" s="8" t="s">
        <v>19</v>
      </c>
      <c r="K6" s="8">
        <v>0</v>
      </c>
    </row>
    <row r="7" spans="2:11" ht="15">
      <c r="B7" s="4">
        <v>2</v>
      </c>
      <c r="C7" s="5">
        <v>4</v>
      </c>
      <c r="D7" s="6" t="s">
        <v>11</v>
      </c>
      <c r="E7" s="7">
        <v>1</v>
      </c>
      <c r="F7" s="8">
        <v>56</v>
      </c>
      <c r="G7" s="8"/>
      <c r="H7" s="8">
        <v>4</v>
      </c>
      <c r="I7" s="8">
        <f>-E7+E10+E11</f>
        <v>0</v>
      </c>
      <c r="J7" s="8" t="s">
        <v>19</v>
      </c>
      <c r="K7" s="8">
        <v>0</v>
      </c>
    </row>
    <row r="8" spans="2:11" ht="15">
      <c r="B8" s="4">
        <v>3</v>
      </c>
      <c r="C8" s="5">
        <v>5</v>
      </c>
      <c r="D8" s="6" t="s">
        <v>12</v>
      </c>
      <c r="E8" s="7">
        <v>0</v>
      </c>
      <c r="F8" s="8">
        <v>14</v>
      </c>
      <c r="G8" s="8"/>
      <c r="H8" s="8">
        <v>5</v>
      </c>
      <c r="I8" s="8">
        <f>-E8-E10+E12</f>
        <v>0</v>
      </c>
      <c r="J8" s="8" t="s">
        <v>19</v>
      </c>
      <c r="K8" s="8">
        <v>0</v>
      </c>
    </row>
    <row r="9" spans="2:11" ht="15">
      <c r="B9" s="4">
        <v>3</v>
      </c>
      <c r="C9" s="5">
        <v>6</v>
      </c>
      <c r="D9" s="6" t="s">
        <v>13</v>
      </c>
      <c r="E9" s="7">
        <v>0</v>
      </c>
      <c r="F9" s="8">
        <v>77</v>
      </c>
      <c r="G9" s="8"/>
      <c r="H9" s="8" t="s">
        <v>18</v>
      </c>
      <c r="I9" s="8">
        <f>-E9-E11-E12</f>
        <v>-1</v>
      </c>
      <c r="J9" s="8" t="s">
        <v>19</v>
      </c>
      <c r="K9" s="8">
        <v>-1</v>
      </c>
    </row>
    <row r="10" spans="2:11" ht="15">
      <c r="B10" s="4">
        <v>4</v>
      </c>
      <c r="C10" s="5">
        <v>5</v>
      </c>
      <c r="D10" s="6" t="s">
        <v>14</v>
      </c>
      <c r="E10" s="7">
        <v>1</v>
      </c>
      <c r="F10" s="8">
        <v>0</v>
      </c>
      <c r="G10" s="8"/>
      <c r="H10" s="8"/>
      <c r="I10" s="8"/>
      <c r="J10" s="8"/>
      <c r="K10" s="8"/>
    </row>
    <row r="11" spans="2:11" ht="15">
      <c r="B11" s="4">
        <v>4</v>
      </c>
      <c r="C11" s="5">
        <v>6</v>
      </c>
      <c r="D11" s="6" t="s">
        <v>15</v>
      </c>
      <c r="E11" s="7">
        <v>0</v>
      </c>
      <c r="F11" s="8">
        <v>7</v>
      </c>
      <c r="G11" s="8"/>
      <c r="H11" s="8"/>
      <c r="I11" s="8"/>
      <c r="J11" s="8"/>
      <c r="K11" s="8"/>
    </row>
    <row r="12" spans="2:11" ht="15">
      <c r="B12" s="4">
        <v>5</v>
      </c>
      <c r="C12" s="5">
        <v>6</v>
      </c>
      <c r="D12" s="6" t="s">
        <v>16</v>
      </c>
      <c r="E12" s="7">
        <v>1</v>
      </c>
      <c r="F12" s="8">
        <v>84</v>
      </c>
      <c r="G12" s="8"/>
      <c r="H12" s="8"/>
      <c r="I12" s="8"/>
      <c r="J12" s="8"/>
      <c r="K12" s="8"/>
    </row>
    <row r="13" spans="5:11" ht="15">
      <c r="E13" s="8"/>
      <c r="F13" s="8"/>
      <c r="G13" s="8"/>
      <c r="H13" s="8"/>
      <c r="I13" s="8"/>
      <c r="J13" s="8"/>
      <c r="K13" s="8"/>
    </row>
    <row r="14" spans="1:11" ht="15">
      <c r="A14" s="9"/>
      <c r="B14" s="3" t="s">
        <v>20</v>
      </c>
      <c r="C14" s="3"/>
      <c r="D14" s="8"/>
      <c r="E14" s="10">
        <f>SUMPRODUCT(F4:F12,E4:E12)</f>
        <v>175</v>
      </c>
      <c r="G14" s="8"/>
      <c r="H14" s="8"/>
      <c r="I14" s="8"/>
      <c r="J14" s="8"/>
      <c r="K14" s="8"/>
    </row>
    <row r="15" spans="5:11" ht="15">
      <c r="E15" s="8"/>
      <c r="F15" s="8"/>
      <c r="G15" s="8"/>
      <c r="H15" s="8"/>
      <c r="I15" s="8"/>
      <c r="J15" s="8"/>
      <c r="K15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00390625" style="0" bestFit="1" customWidth="1"/>
    <col min="3" max="3" width="44.8515625" style="0" bestFit="1" customWidth="1"/>
    <col min="4" max="4" width="13.7109375" style="0" bestFit="1" customWidth="1"/>
    <col min="5" max="5" width="13.421875" style="0" bestFit="1" customWidth="1"/>
    <col min="6" max="6" width="11.421875" style="0" bestFit="1" customWidth="1"/>
    <col min="7" max="7" width="5.421875" style="0" customWidth="1"/>
  </cols>
  <sheetData>
    <row r="1" ht="15">
      <c r="A1" s="11" t="s">
        <v>21</v>
      </c>
    </row>
    <row r="2" ht="15">
      <c r="A2" s="11" t="s">
        <v>221</v>
      </c>
    </row>
    <row r="3" ht="15">
      <c r="A3" s="11" t="s">
        <v>230</v>
      </c>
    </row>
    <row r="6" ht="15.75" thickBot="1">
      <c r="A6" t="s">
        <v>96</v>
      </c>
    </row>
    <row r="7" spans="2:5" ht="15.75" thickBot="1">
      <c r="B7" s="42" t="s">
        <v>23</v>
      </c>
      <c r="C7" s="42" t="s">
        <v>24</v>
      </c>
      <c r="D7" s="42" t="s">
        <v>25</v>
      </c>
      <c r="E7" s="42" t="s">
        <v>26</v>
      </c>
    </row>
    <row r="8" spans="2:5" ht="15.75" thickBot="1">
      <c r="B8" s="12" t="s">
        <v>97</v>
      </c>
      <c r="C8" s="12" t="s">
        <v>222</v>
      </c>
      <c r="D8" s="14">
        <v>0</v>
      </c>
      <c r="E8" s="14">
        <v>125</v>
      </c>
    </row>
    <row r="11" ht="15.75" thickBot="1">
      <c r="A11" t="s">
        <v>27</v>
      </c>
    </row>
    <row r="12" spans="2:5" ht="15.75" thickBot="1">
      <c r="B12" s="42" t="s">
        <v>23</v>
      </c>
      <c r="C12" s="42" t="s">
        <v>24</v>
      </c>
      <c r="D12" s="42" t="s">
        <v>25</v>
      </c>
      <c r="E12" s="42" t="s">
        <v>26</v>
      </c>
    </row>
    <row r="13" spans="2:5" ht="15">
      <c r="B13" s="13" t="s">
        <v>35</v>
      </c>
      <c r="C13" s="13" t="s">
        <v>98</v>
      </c>
      <c r="D13" s="15">
        <v>0</v>
      </c>
      <c r="E13" s="15">
        <v>5</v>
      </c>
    </row>
    <row r="14" spans="2:5" ht="15">
      <c r="B14" s="13" t="s">
        <v>37</v>
      </c>
      <c r="C14" s="13" t="s">
        <v>99</v>
      </c>
      <c r="D14" s="15">
        <v>0</v>
      </c>
      <c r="E14" s="15">
        <v>0</v>
      </c>
    </row>
    <row r="15" spans="2:5" ht="15">
      <c r="B15" s="13" t="s">
        <v>39</v>
      </c>
      <c r="C15" s="13" t="s">
        <v>100</v>
      </c>
      <c r="D15" s="15">
        <v>0</v>
      </c>
      <c r="E15" s="15">
        <v>0</v>
      </c>
    </row>
    <row r="16" spans="2:5" ht="15">
      <c r="B16" s="13" t="s">
        <v>41</v>
      </c>
      <c r="C16" s="13" t="s">
        <v>101</v>
      </c>
      <c r="D16" s="15">
        <v>0</v>
      </c>
      <c r="E16" s="15">
        <v>0</v>
      </c>
    </row>
    <row r="17" spans="2:5" ht="15">
      <c r="B17" s="13" t="s">
        <v>43</v>
      </c>
      <c r="C17" s="13" t="s">
        <v>102</v>
      </c>
      <c r="D17" s="15">
        <v>0</v>
      </c>
      <c r="E17" s="15">
        <v>0</v>
      </c>
    </row>
    <row r="18" spans="2:5" ht="15">
      <c r="B18" s="13" t="s">
        <v>45</v>
      </c>
      <c r="C18" s="13" t="s">
        <v>103</v>
      </c>
      <c r="D18" s="15">
        <v>0</v>
      </c>
      <c r="E18" s="15">
        <v>0</v>
      </c>
    </row>
    <row r="19" spans="2:5" ht="15">
      <c r="B19" s="13" t="s">
        <v>47</v>
      </c>
      <c r="C19" s="13" t="s">
        <v>104</v>
      </c>
      <c r="D19" s="15">
        <v>0</v>
      </c>
      <c r="E19" s="15">
        <v>0</v>
      </c>
    </row>
    <row r="20" spans="2:5" ht="15">
      <c r="B20" s="13" t="s">
        <v>49</v>
      </c>
      <c r="C20" s="13" t="s">
        <v>105</v>
      </c>
      <c r="D20" s="15">
        <v>0</v>
      </c>
      <c r="E20" s="15">
        <v>0</v>
      </c>
    </row>
    <row r="21" spans="2:5" ht="15">
      <c r="B21" s="13" t="s">
        <v>51</v>
      </c>
      <c r="C21" s="13" t="s">
        <v>106</v>
      </c>
      <c r="D21" s="15">
        <v>0</v>
      </c>
      <c r="E21" s="15">
        <v>20</v>
      </c>
    </row>
    <row r="22" spans="2:5" ht="15">
      <c r="B22" s="13" t="s">
        <v>107</v>
      </c>
      <c r="C22" s="13" t="s">
        <v>231</v>
      </c>
      <c r="D22" s="15">
        <v>0</v>
      </c>
      <c r="E22" s="15">
        <v>0</v>
      </c>
    </row>
    <row r="23" spans="2:5" ht="15">
      <c r="B23" s="13" t="s">
        <v>108</v>
      </c>
      <c r="C23" s="13" t="s">
        <v>231</v>
      </c>
      <c r="D23" s="15">
        <v>0</v>
      </c>
      <c r="E23" s="15">
        <v>30</v>
      </c>
    </row>
    <row r="24" spans="2:5" ht="15">
      <c r="B24" s="13" t="s">
        <v>109</v>
      </c>
      <c r="C24" s="13" t="s">
        <v>231</v>
      </c>
      <c r="D24" s="15">
        <v>0</v>
      </c>
      <c r="E24" s="15">
        <v>72</v>
      </c>
    </row>
    <row r="25" spans="2:5" ht="15">
      <c r="B25" s="13" t="s">
        <v>110</v>
      </c>
      <c r="C25" s="13" t="s">
        <v>231</v>
      </c>
      <c r="D25" s="15">
        <v>0</v>
      </c>
      <c r="E25" s="15">
        <v>86</v>
      </c>
    </row>
    <row r="26" spans="2:5" ht="15">
      <c r="B26" s="13" t="s">
        <v>111</v>
      </c>
      <c r="C26" s="13" t="s">
        <v>231</v>
      </c>
      <c r="D26" s="15">
        <v>0</v>
      </c>
      <c r="E26" s="15">
        <v>86</v>
      </c>
    </row>
    <row r="27" spans="2:5" ht="15.75" thickBot="1">
      <c r="B27" s="12" t="s">
        <v>112</v>
      </c>
      <c r="C27" s="12" t="s">
        <v>231</v>
      </c>
      <c r="D27" s="14">
        <v>0</v>
      </c>
      <c r="E27" s="14">
        <v>150</v>
      </c>
    </row>
    <row r="30" ht="15.75" thickBot="1">
      <c r="A30" t="s">
        <v>28</v>
      </c>
    </row>
    <row r="31" spans="2:7" ht="15.75" thickBot="1">
      <c r="B31" s="42" t="s">
        <v>23</v>
      </c>
      <c r="C31" s="42" t="s">
        <v>24</v>
      </c>
      <c r="D31" s="42" t="s">
        <v>29</v>
      </c>
      <c r="E31" s="42" t="s">
        <v>30</v>
      </c>
      <c r="F31" s="42" t="s">
        <v>31</v>
      </c>
      <c r="G31" s="42" t="s">
        <v>32</v>
      </c>
    </row>
    <row r="32" spans="2:7" ht="15">
      <c r="B32" s="13" t="s">
        <v>113</v>
      </c>
      <c r="C32" s="13" t="s">
        <v>114</v>
      </c>
      <c r="D32" s="15">
        <v>35</v>
      </c>
      <c r="E32" s="13" t="s">
        <v>115</v>
      </c>
      <c r="F32" s="13" t="s">
        <v>116</v>
      </c>
      <c r="G32" s="15">
        <v>0</v>
      </c>
    </row>
    <row r="33" spans="2:7" ht="15">
      <c r="B33" s="13" t="s">
        <v>117</v>
      </c>
      <c r="C33" s="13" t="s">
        <v>114</v>
      </c>
      <c r="D33" s="15">
        <v>42</v>
      </c>
      <c r="E33" s="13" t="s">
        <v>118</v>
      </c>
      <c r="F33" s="13" t="s">
        <v>116</v>
      </c>
      <c r="G33" s="15">
        <v>0</v>
      </c>
    </row>
    <row r="34" spans="2:7" ht="15">
      <c r="B34" s="13" t="s">
        <v>119</v>
      </c>
      <c r="C34" s="13" t="s">
        <v>114</v>
      </c>
      <c r="D34" s="15">
        <v>72</v>
      </c>
      <c r="E34" s="13" t="s">
        <v>120</v>
      </c>
      <c r="F34" s="13" t="s">
        <v>56</v>
      </c>
      <c r="G34" s="15">
        <v>51</v>
      </c>
    </row>
    <row r="35" spans="2:7" ht="15">
      <c r="B35" s="13" t="s">
        <v>121</v>
      </c>
      <c r="C35" s="13" t="s">
        <v>114</v>
      </c>
      <c r="D35" s="15">
        <v>56</v>
      </c>
      <c r="E35" s="13" t="s">
        <v>122</v>
      </c>
      <c r="F35" s="13" t="s">
        <v>116</v>
      </c>
      <c r="G35" s="15">
        <v>0</v>
      </c>
    </row>
    <row r="36" spans="2:7" ht="15">
      <c r="B36" s="13" t="s">
        <v>123</v>
      </c>
      <c r="C36" s="13" t="s">
        <v>114</v>
      </c>
      <c r="D36" s="15">
        <v>14</v>
      </c>
      <c r="E36" s="13" t="s">
        <v>124</v>
      </c>
      <c r="F36" s="13" t="s">
        <v>116</v>
      </c>
      <c r="G36" s="15">
        <v>0</v>
      </c>
    </row>
    <row r="37" spans="2:7" ht="15">
      <c r="B37" s="13" t="s">
        <v>125</v>
      </c>
      <c r="C37" s="13" t="s">
        <v>114</v>
      </c>
      <c r="D37" s="15">
        <v>0</v>
      </c>
      <c r="E37" s="13" t="s">
        <v>126</v>
      </c>
      <c r="F37" s="13" t="s">
        <v>116</v>
      </c>
      <c r="G37" s="15">
        <v>0</v>
      </c>
    </row>
    <row r="38" spans="2:7" ht="15">
      <c r="B38" s="13" t="s">
        <v>127</v>
      </c>
      <c r="C38" s="13" t="s">
        <v>114</v>
      </c>
      <c r="D38" s="15">
        <v>78</v>
      </c>
      <c r="E38" s="13" t="s">
        <v>128</v>
      </c>
      <c r="F38" s="13" t="s">
        <v>56</v>
      </c>
      <c r="G38" s="15">
        <v>1</v>
      </c>
    </row>
    <row r="39" spans="2:7" ht="15">
      <c r="B39" s="13" t="s">
        <v>129</v>
      </c>
      <c r="C39" s="13" t="s">
        <v>114</v>
      </c>
      <c r="D39" s="15">
        <v>64</v>
      </c>
      <c r="E39" s="13" t="s">
        <v>130</v>
      </c>
      <c r="F39" s="13" t="s">
        <v>56</v>
      </c>
      <c r="G39" s="15">
        <v>57</v>
      </c>
    </row>
    <row r="40" spans="2:7" ht="15">
      <c r="B40" s="13" t="s">
        <v>131</v>
      </c>
      <c r="C40" s="13" t="s">
        <v>114</v>
      </c>
      <c r="D40" s="15">
        <v>84</v>
      </c>
      <c r="E40" s="13" t="s">
        <v>132</v>
      </c>
      <c r="F40" s="13" t="s">
        <v>116</v>
      </c>
      <c r="G40" s="15">
        <v>0</v>
      </c>
    </row>
    <row r="41" spans="2:7" ht="15">
      <c r="B41" s="13" t="s">
        <v>133</v>
      </c>
      <c r="C41" s="13" t="s">
        <v>223</v>
      </c>
      <c r="D41" s="15">
        <v>150</v>
      </c>
      <c r="E41" s="13" t="s">
        <v>134</v>
      </c>
      <c r="F41" s="13" t="s">
        <v>116</v>
      </c>
      <c r="G41" s="13">
        <v>0</v>
      </c>
    </row>
    <row r="42" spans="2:7" ht="15">
      <c r="B42" s="13" t="s">
        <v>35</v>
      </c>
      <c r="C42" s="13" t="s">
        <v>98</v>
      </c>
      <c r="D42" s="15">
        <v>5</v>
      </c>
      <c r="E42" s="13" t="s">
        <v>135</v>
      </c>
      <c r="F42" s="13" t="s">
        <v>56</v>
      </c>
      <c r="G42" s="13">
        <v>5</v>
      </c>
    </row>
    <row r="43" spans="2:7" ht="15">
      <c r="B43" s="13" t="s">
        <v>37</v>
      </c>
      <c r="C43" s="13" t="s">
        <v>99</v>
      </c>
      <c r="D43" s="15">
        <v>0</v>
      </c>
      <c r="E43" s="13" t="s">
        <v>136</v>
      </c>
      <c r="F43" s="13" t="s">
        <v>56</v>
      </c>
      <c r="G43" s="13">
        <v>12</v>
      </c>
    </row>
    <row r="44" spans="2:7" ht="15">
      <c r="B44" s="13" t="s">
        <v>39</v>
      </c>
      <c r="C44" s="13" t="s">
        <v>100</v>
      </c>
      <c r="D44" s="15">
        <v>0</v>
      </c>
      <c r="E44" s="13" t="s">
        <v>137</v>
      </c>
      <c r="F44" s="13" t="s">
        <v>56</v>
      </c>
      <c r="G44" s="13">
        <v>7</v>
      </c>
    </row>
    <row r="45" spans="2:7" ht="15">
      <c r="B45" s="13" t="s">
        <v>41</v>
      </c>
      <c r="C45" s="13" t="s">
        <v>101</v>
      </c>
      <c r="D45" s="15">
        <v>0</v>
      </c>
      <c r="E45" s="13" t="s">
        <v>138</v>
      </c>
      <c r="F45" s="13" t="s">
        <v>56</v>
      </c>
      <c r="G45" s="13">
        <v>15</v>
      </c>
    </row>
    <row r="46" spans="2:7" ht="15">
      <c r="B46" s="13" t="s">
        <v>43</v>
      </c>
      <c r="C46" s="13" t="s">
        <v>102</v>
      </c>
      <c r="D46" s="15">
        <v>0</v>
      </c>
      <c r="E46" s="13" t="s">
        <v>139</v>
      </c>
      <c r="F46" s="13" t="s">
        <v>56</v>
      </c>
      <c r="G46" s="13">
        <v>4</v>
      </c>
    </row>
    <row r="47" spans="2:7" ht="15">
      <c r="B47" s="13" t="s">
        <v>45</v>
      </c>
      <c r="C47" s="13" t="s">
        <v>103</v>
      </c>
      <c r="D47" s="15">
        <v>0</v>
      </c>
      <c r="E47" s="13" t="s">
        <v>140</v>
      </c>
      <c r="F47" s="13" t="s">
        <v>56</v>
      </c>
      <c r="G47" s="13">
        <v>20</v>
      </c>
    </row>
    <row r="48" spans="2:7" ht="15">
      <c r="B48" s="13" t="s">
        <v>47</v>
      </c>
      <c r="C48" s="13" t="s">
        <v>104</v>
      </c>
      <c r="D48" s="15">
        <v>0</v>
      </c>
      <c r="E48" s="13" t="s">
        <v>141</v>
      </c>
      <c r="F48" s="13" t="s">
        <v>116</v>
      </c>
      <c r="G48" s="13">
        <v>0</v>
      </c>
    </row>
    <row r="49" spans="2:7" ht="15">
      <c r="B49" s="13" t="s">
        <v>49</v>
      </c>
      <c r="C49" s="13" t="s">
        <v>105</v>
      </c>
      <c r="D49" s="15">
        <v>0</v>
      </c>
      <c r="E49" s="13" t="s">
        <v>142</v>
      </c>
      <c r="F49" s="13" t="s">
        <v>56</v>
      </c>
      <c r="G49" s="13">
        <v>3</v>
      </c>
    </row>
    <row r="50" spans="2:7" ht="15.75" thickBot="1">
      <c r="B50" s="12" t="s">
        <v>51</v>
      </c>
      <c r="C50" s="12" t="s">
        <v>106</v>
      </c>
      <c r="D50" s="14">
        <v>20</v>
      </c>
      <c r="E50" s="12" t="s">
        <v>143</v>
      </c>
      <c r="F50" s="12" t="s">
        <v>116</v>
      </c>
      <c r="G50" s="1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">
      <selection activeCell="A1" sqref="A1:A3"/>
    </sheetView>
  </sheetViews>
  <sheetFormatPr defaultColWidth="9.140625" defaultRowHeight="15"/>
  <cols>
    <col min="1" max="1" width="2.28125" style="0" customWidth="1"/>
    <col min="2" max="2" width="6.00390625" style="0" bestFit="1" customWidth="1"/>
    <col min="3" max="3" width="23.7109375" style="0" bestFit="1" customWidth="1"/>
    <col min="4" max="4" width="6.140625" style="0" customWidth="1"/>
    <col min="5" max="5" width="8.7109375" style="0" bestFit="1" customWidth="1"/>
    <col min="6" max="6" width="10.8515625" style="0" bestFit="1" customWidth="1"/>
    <col min="7" max="8" width="10.00390625" style="0" bestFit="1" customWidth="1"/>
  </cols>
  <sheetData>
    <row r="1" ht="15">
      <c r="A1" s="11" t="s">
        <v>72</v>
      </c>
    </row>
    <row r="2" ht="15">
      <c r="A2" s="11" t="s">
        <v>221</v>
      </c>
    </row>
    <row r="3" ht="15">
      <c r="A3" s="11" t="s">
        <v>232</v>
      </c>
    </row>
    <row r="6" ht="15.75" thickBot="1">
      <c r="A6" t="s">
        <v>27</v>
      </c>
    </row>
    <row r="7" spans="2:8" ht="15">
      <c r="B7" s="43"/>
      <c r="C7" s="43"/>
      <c r="D7" s="43" t="s">
        <v>73</v>
      </c>
      <c r="E7" s="43" t="s">
        <v>75</v>
      </c>
      <c r="F7" s="43" t="s">
        <v>77</v>
      </c>
      <c r="G7" s="43" t="s">
        <v>79</v>
      </c>
      <c r="H7" s="43" t="s">
        <v>79</v>
      </c>
    </row>
    <row r="8" spans="2:8" ht="15.75" thickBot="1">
      <c r="B8" s="44" t="s">
        <v>23</v>
      </c>
      <c r="C8" s="44" t="s">
        <v>24</v>
      </c>
      <c r="D8" s="44" t="s">
        <v>74</v>
      </c>
      <c r="E8" s="44" t="s">
        <v>76</v>
      </c>
      <c r="F8" s="44" t="s">
        <v>78</v>
      </c>
      <c r="G8" s="44" t="s">
        <v>80</v>
      </c>
      <c r="H8" s="44" t="s">
        <v>81</v>
      </c>
    </row>
    <row r="9" spans="2:8" ht="15">
      <c r="B9" s="13" t="s">
        <v>35</v>
      </c>
      <c r="C9" s="13" t="s">
        <v>98</v>
      </c>
      <c r="D9" s="15">
        <v>5</v>
      </c>
      <c r="E9" s="15">
        <v>0</v>
      </c>
      <c r="F9" s="13">
        <v>5</v>
      </c>
      <c r="G9" s="13">
        <v>1.5</v>
      </c>
      <c r="H9" s="13">
        <v>0</v>
      </c>
    </row>
    <row r="10" spans="2:8" ht="15">
      <c r="B10" s="13" t="s">
        <v>37</v>
      </c>
      <c r="C10" s="13" t="s">
        <v>99</v>
      </c>
      <c r="D10" s="15">
        <v>0</v>
      </c>
      <c r="E10" s="15">
        <v>4</v>
      </c>
      <c r="F10" s="13">
        <v>4</v>
      </c>
      <c r="G10" s="13">
        <v>1E+30</v>
      </c>
      <c r="H10" s="13">
        <v>4</v>
      </c>
    </row>
    <row r="11" spans="2:8" ht="15">
      <c r="B11" s="13" t="s">
        <v>39</v>
      </c>
      <c r="C11" s="13" t="s">
        <v>100</v>
      </c>
      <c r="D11" s="15">
        <v>0</v>
      </c>
      <c r="E11" s="15">
        <v>1.5</v>
      </c>
      <c r="F11" s="13">
        <v>6.5</v>
      </c>
      <c r="G11" s="13">
        <v>1E+30</v>
      </c>
      <c r="H11" s="13">
        <v>1.5</v>
      </c>
    </row>
    <row r="12" spans="2:8" ht="15">
      <c r="B12" s="13" t="s">
        <v>41</v>
      </c>
      <c r="C12" s="13" t="s">
        <v>101</v>
      </c>
      <c r="D12" s="15">
        <v>0</v>
      </c>
      <c r="E12" s="15">
        <v>6</v>
      </c>
      <c r="F12" s="13">
        <v>6</v>
      </c>
      <c r="G12" s="13">
        <v>1E+30</v>
      </c>
      <c r="H12" s="13">
        <v>6</v>
      </c>
    </row>
    <row r="13" spans="2:8" ht="15">
      <c r="B13" s="13" t="s">
        <v>43</v>
      </c>
      <c r="C13" s="13" t="s">
        <v>102</v>
      </c>
      <c r="D13" s="15">
        <v>0</v>
      </c>
      <c r="E13" s="15">
        <v>3</v>
      </c>
      <c r="F13" s="13">
        <v>8</v>
      </c>
      <c r="G13" s="13">
        <v>1E+30</v>
      </c>
      <c r="H13" s="13">
        <v>3</v>
      </c>
    </row>
    <row r="14" spans="2:8" ht="15">
      <c r="B14" s="13" t="s">
        <v>45</v>
      </c>
      <c r="C14" s="13" t="s">
        <v>103</v>
      </c>
      <c r="D14" s="15">
        <v>0</v>
      </c>
      <c r="E14" s="15">
        <v>4.5</v>
      </c>
      <c r="F14" s="13">
        <v>4.5</v>
      </c>
      <c r="G14" s="13">
        <v>1E+30</v>
      </c>
      <c r="H14" s="13">
        <v>4.5</v>
      </c>
    </row>
    <row r="15" spans="2:8" ht="15">
      <c r="B15" s="13" t="s">
        <v>47</v>
      </c>
      <c r="C15" s="13" t="s">
        <v>104</v>
      </c>
      <c r="D15" s="15">
        <v>0</v>
      </c>
      <c r="E15" s="15">
        <v>0</v>
      </c>
      <c r="F15" s="13">
        <v>0</v>
      </c>
      <c r="G15" s="13">
        <v>1E+30</v>
      </c>
      <c r="H15" s="13">
        <v>0</v>
      </c>
    </row>
    <row r="16" spans="2:8" ht="15">
      <c r="B16" s="13" t="s">
        <v>49</v>
      </c>
      <c r="C16" s="13" t="s">
        <v>105</v>
      </c>
      <c r="D16" s="15">
        <v>0</v>
      </c>
      <c r="E16" s="15">
        <v>7.5</v>
      </c>
      <c r="F16" s="13">
        <v>7.5</v>
      </c>
      <c r="G16" s="13">
        <v>1E+30</v>
      </c>
      <c r="H16" s="13">
        <v>7.5</v>
      </c>
    </row>
    <row r="17" spans="2:8" ht="15">
      <c r="B17" s="13" t="s">
        <v>51</v>
      </c>
      <c r="C17" s="13" t="s">
        <v>106</v>
      </c>
      <c r="D17" s="15">
        <v>20</v>
      </c>
      <c r="E17" s="15">
        <v>0</v>
      </c>
      <c r="F17" s="13">
        <v>5</v>
      </c>
      <c r="G17" s="13">
        <v>0</v>
      </c>
      <c r="H17" s="13">
        <v>1E+30</v>
      </c>
    </row>
    <row r="18" spans="2:8" ht="15">
      <c r="B18" s="13" t="s">
        <v>107</v>
      </c>
      <c r="C18" s="13" t="s">
        <v>231</v>
      </c>
      <c r="D18" s="15">
        <v>0</v>
      </c>
      <c r="E18" s="15">
        <v>0</v>
      </c>
      <c r="F18" s="13">
        <v>0</v>
      </c>
      <c r="G18" s="13">
        <v>1E+30</v>
      </c>
      <c r="H18" s="13">
        <v>0</v>
      </c>
    </row>
    <row r="19" spans="2:8" ht="15">
      <c r="B19" s="13" t="s">
        <v>108</v>
      </c>
      <c r="C19" s="13" t="s">
        <v>231</v>
      </c>
      <c r="D19" s="15">
        <v>30</v>
      </c>
      <c r="E19" s="15">
        <v>0</v>
      </c>
      <c r="F19" s="13">
        <v>0</v>
      </c>
      <c r="G19" s="13">
        <v>0</v>
      </c>
      <c r="H19" s="13">
        <v>0</v>
      </c>
    </row>
    <row r="20" spans="2:8" ht="15">
      <c r="B20" s="13" t="s">
        <v>109</v>
      </c>
      <c r="C20" s="13" t="s">
        <v>231</v>
      </c>
      <c r="D20" s="15">
        <v>72</v>
      </c>
      <c r="E20" s="15">
        <v>0</v>
      </c>
      <c r="F20" s="13">
        <v>0</v>
      </c>
      <c r="G20" s="13">
        <v>0</v>
      </c>
      <c r="H20" s="13">
        <v>0</v>
      </c>
    </row>
    <row r="21" spans="2:8" ht="15">
      <c r="B21" s="13" t="s">
        <v>110</v>
      </c>
      <c r="C21" s="13" t="s">
        <v>231</v>
      </c>
      <c r="D21" s="15">
        <v>86</v>
      </c>
      <c r="E21" s="15">
        <v>0</v>
      </c>
      <c r="F21" s="13">
        <v>0</v>
      </c>
      <c r="G21" s="13">
        <v>0</v>
      </c>
      <c r="H21" s="13">
        <v>0</v>
      </c>
    </row>
    <row r="22" spans="2:8" ht="15">
      <c r="B22" s="13" t="s">
        <v>111</v>
      </c>
      <c r="C22" s="13" t="s">
        <v>231</v>
      </c>
      <c r="D22" s="15">
        <v>86</v>
      </c>
      <c r="E22" s="15">
        <v>0</v>
      </c>
      <c r="F22" s="13">
        <v>0</v>
      </c>
      <c r="G22" s="13">
        <v>0</v>
      </c>
      <c r="H22" s="13">
        <v>0</v>
      </c>
    </row>
    <row r="23" spans="2:8" ht="15.75" thickBot="1">
      <c r="B23" s="12" t="s">
        <v>112</v>
      </c>
      <c r="C23" s="12" t="s">
        <v>231</v>
      </c>
      <c r="D23" s="14">
        <v>150</v>
      </c>
      <c r="E23" s="14">
        <v>0</v>
      </c>
      <c r="F23" s="12">
        <v>0</v>
      </c>
      <c r="G23" s="12">
        <v>5</v>
      </c>
      <c r="H23" s="12">
        <v>0</v>
      </c>
    </row>
    <row r="25" ht="15.75" thickBot="1">
      <c r="A25" t="s">
        <v>28</v>
      </c>
    </row>
    <row r="26" spans="2:8" ht="15">
      <c r="B26" s="43"/>
      <c r="C26" s="43"/>
      <c r="D26" s="43" t="s">
        <v>73</v>
      </c>
      <c r="E26" s="43" t="s">
        <v>82</v>
      </c>
      <c r="F26" s="43" t="s">
        <v>84</v>
      </c>
      <c r="G26" s="43" t="s">
        <v>79</v>
      </c>
      <c r="H26" s="43" t="s">
        <v>79</v>
      </c>
    </row>
    <row r="27" spans="2:8" ht="15.75" thickBot="1">
      <c r="B27" s="44" t="s">
        <v>23</v>
      </c>
      <c r="C27" s="44" t="s">
        <v>24</v>
      </c>
      <c r="D27" s="44" t="s">
        <v>74</v>
      </c>
      <c r="E27" s="44" t="s">
        <v>83</v>
      </c>
      <c r="F27" s="44" t="s">
        <v>85</v>
      </c>
      <c r="G27" s="44" t="s">
        <v>80</v>
      </c>
      <c r="H27" s="44" t="s">
        <v>81</v>
      </c>
    </row>
    <row r="28" spans="2:8" ht="15">
      <c r="B28" s="13" t="s">
        <v>113</v>
      </c>
      <c r="C28" s="13" t="s">
        <v>114</v>
      </c>
      <c r="D28" s="15">
        <v>35</v>
      </c>
      <c r="E28" s="15">
        <v>5</v>
      </c>
      <c r="F28" s="13">
        <v>35</v>
      </c>
      <c r="G28" s="13">
        <v>5</v>
      </c>
      <c r="H28" s="13">
        <v>5</v>
      </c>
    </row>
    <row r="29" spans="2:8" ht="15">
      <c r="B29" s="13" t="s">
        <v>117</v>
      </c>
      <c r="C29" s="13" t="s">
        <v>114</v>
      </c>
      <c r="D29" s="15">
        <v>42</v>
      </c>
      <c r="E29" s="15">
        <v>5</v>
      </c>
      <c r="F29" s="13">
        <v>42</v>
      </c>
      <c r="G29" s="13">
        <v>5</v>
      </c>
      <c r="H29" s="13">
        <v>0</v>
      </c>
    </row>
    <row r="30" spans="2:8" ht="15">
      <c r="B30" s="13" t="s">
        <v>119</v>
      </c>
      <c r="C30" s="13" t="s">
        <v>114</v>
      </c>
      <c r="D30" s="15">
        <v>72</v>
      </c>
      <c r="E30" s="15">
        <v>0</v>
      </c>
      <c r="F30" s="13">
        <v>21</v>
      </c>
      <c r="G30" s="13">
        <v>51</v>
      </c>
      <c r="H30" s="13">
        <v>1E+30</v>
      </c>
    </row>
    <row r="31" spans="2:8" ht="15">
      <c r="B31" s="13" t="s">
        <v>121</v>
      </c>
      <c r="C31" s="13" t="s">
        <v>114</v>
      </c>
      <c r="D31" s="15">
        <v>56</v>
      </c>
      <c r="E31" s="15">
        <v>0</v>
      </c>
      <c r="F31" s="13">
        <v>56</v>
      </c>
      <c r="G31" s="13">
        <v>0</v>
      </c>
      <c r="H31" s="13">
        <v>1E+30</v>
      </c>
    </row>
    <row r="32" spans="2:8" ht="15">
      <c r="B32" s="13" t="s">
        <v>123</v>
      </c>
      <c r="C32" s="13" t="s">
        <v>114</v>
      </c>
      <c r="D32" s="15">
        <v>14</v>
      </c>
      <c r="E32" s="15">
        <v>5</v>
      </c>
      <c r="F32" s="13">
        <v>14</v>
      </c>
      <c r="G32" s="13">
        <v>5</v>
      </c>
      <c r="H32" s="13">
        <v>0</v>
      </c>
    </row>
    <row r="33" spans="2:8" ht="15">
      <c r="B33" s="13" t="s">
        <v>125</v>
      </c>
      <c r="C33" s="13" t="s">
        <v>114</v>
      </c>
      <c r="D33" s="15">
        <v>0</v>
      </c>
      <c r="E33" s="15">
        <v>0</v>
      </c>
      <c r="F33" s="13">
        <v>0</v>
      </c>
      <c r="G33" s="13">
        <v>0</v>
      </c>
      <c r="H33" s="13">
        <v>57</v>
      </c>
    </row>
    <row r="34" spans="2:8" ht="15">
      <c r="B34" s="13" t="s">
        <v>127</v>
      </c>
      <c r="C34" s="13" t="s">
        <v>114</v>
      </c>
      <c r="D34" s="15">
        <v>78</v>
      </c>
      <c r="E34" s="15">
        <v>0</v>
      </c>
      <c r="F34" s="13">
        <v>77</v>
      </c>
      <c r="G34" s="13">
        <v>1</v>
      </c>
      <c r="H34" s="13">
        <v>1E+30</v>
      </c>
    </row>
    <row r="35" spans="2:8" ht="15">
      <c r="B35" s="13" t="s">
        <v>129</v>
      </c>
      <c r="C35" s="13" t="s">
        <v>114</v>
      </c>
      <c r="D35" s="15">
        <v>64</v>
      </c>
      <c r="E35" s="15">
        <v>0</v>
      </c>
      <c r="F35" s="13">
        <v>7</v>
      </c>
      <c r="G35" s="13">
        <v>57</v>
      </c>
      <c r="H35" s="13">
        <v>1E+30</v>
      </c>
    </row>
    <row r="36" spans="2:8" ht="15">
      <c r="B36" s="13" t="s">
        <v>131</v>
      </c>
      <c r="C36" s="13" t="s">
        <v>114</v>
      </c>
      <c r="D36" s="15">
        <v>84</v>
      </c>
      <c r="E36" s="15">
        <v>5</v>
      </c>
      <c r="F36" s="13">
        <v>84</v>
      </c>
      <c r="G36" s="13">
        <v>5</v>
      </c>
      <c r="H36" s="13">
        <v>1</v>
      </c>
    </row>
    <row r="37" spans="2:8" ht="15.75" thickBot="1">
      <c r="B37" s="12" t="s">
        <v>133</v>
      </c>
      <c r="C37" s="12" t="s">
        <v>223</v>
      </c>
      <c r="D37" s="14">
        <v>150</v>
      </c>
      <c r="E37" s="14">
        <v>-5</v>
      </c>
      <c r="F37" s="12">
        <v>150</v>
      </c>
      <c r="G37" s="12">
        <v>5</v>
      </c>
      <c r="H37" s="12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7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4.57421875" style="0" customWidth="1"/>
    <col min="4" max="4" width="7.8515625" style="0" customWidth="1"/>
    <col min="5" max="5" width="11.7109375" style="0" customWidth="1"/>
    <col min="6" max="6" width="4.140625" style="0" customWidth="1"/>
    <col min="10" max="10" width="11.57421875" style="0" customWidth="1"/>
    <col min="13" max="13" width="5.57421875" style="0" customWidth="1"/>
  </cols>
  <sheetData>
    <row r="1" spans="2:14" ht="15">
      <c r="B1" s="17" t="s">
        <v>219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2:15" ht="15">
      <c r="B3" s="18" t="s">
        <v>0</v>
      </c>
      <c r="C3" s="18" t="s">
        <v>1</v>
      </c>
      <c r="D3" s="18" t="s">
        <v>86</v>
      </c>
      <c r="E3" s="18" t="s">
        <v>87</v>
      </c>
      <c r="F3" s="18"/>
      <c r="G3" s="18" t="s">
        <v>88</v>
      </c>
      <c r="H3" s="18" t="s">
        <v>89</v>
      </c>
      <c r="I3" s="18" t="s">
        <v>90</v>
      </c>
      <c r="J3" s="18" t="s">
        <v>228</v>
      </c>
      <c r="K3" s="18" t="s">
        <v>91</v>
      </c>
      <c r="L3" s="18" t="s">
        <v>92</v>
      </c>
      <c r="M3" s="18"/>
      <c r="N3" s="18" t="s">
        <v>93</v>
      </c>
      <c r="O3" s="8"/>
    </row>
    <row r="4" spans="2:14" ht="15">
      <c r="B4" s="19">
        <v>1</v>
      </c>
      <c r="C4" s="19">
        <v>2</v>
      </c>
      <c r="D4" s="19" t="s">
        <v>8</v>
      </c>
      <c r="E4" s="23">
        <v>5</v>
      </c>
      <c r="F4" s="25" t="s">
        <v>95</v>
      </c>
      <c r="G4" s="19">
        <v>10</v>
      </c>
      <c r="H4" s="19">
        <v>5</v>
      </c>
      <c r="I4" s="19">
        <v>1</v>
      </c>
      <c r="J4" s="20">
        <v>0</v>
      </c>
      <c r="K4" s="19">
        <v>2</v>
      </c>
      <c r="L4" s="19">
        <f>+J5-J4+E4</f>
        <v>35</v>
      </c>
      <c r="M4" s="22" t="s">
        <v>94</v>
      </c>
      <c r="N4" s="19">
        <v>35</v>
      </c>
    </row>
    <row r="5" spans="2:14" ht="15">
      <c r="B5" s="19">
        <v>1</v>
      </c>
      <c r="C5" s="19">
        <v>3</v>
      </c>
      <c r="D5" s="19" t="s">
        <v>9</v>
      </c>
      <c r="E5" s="23">
        <v>0</v>
      </c>
      <c r="F5" s="25" t="s">
        <v>95</v>
      </c>
      <c r="G5" s="19">
        <v>12</v>
      </c>
      <c r="H5" s="19">
        <v>4</v>
      </c>
      <c r="I5" s="19">
        <v>2</v>
      </c>
      <c r="J5" s="20">
        <v>30</v>
      </c>
      <c r="K5" s="19">
        <v>3</v>
      </c>
      <c r="L5" s="19">
        <f>+J6-J5+E6</f>
        <v>42</v>
      </c>
      <c r="M5" s="22" t="s">
        <v>94</v>
      </c>
      <c r="N5" s="19">
        <v>42</v>
      </c>
    </row>
    <row r="6" spans="2:14" ht="15">
      <c r="B6" s="19">
        <v>2</v>
      </c>
      <c r="C6" s="19">
        <v>3</v>
      </c>
      <c r="D6" s="19" t="s">
        <v>10</v>
      </c>
      <c r="E6" s="23">
        <v>0</v>
      </c>
      <c r="F6" s="25" t="s">
        <v>95</v>
      </c>
      <c r="G6" s="19">
        <v>7</v>
      </c>
      <c r="H6" s="19">
        <v>6.5</v>
      </c>
      <c r="I6" s="19">
        <v>3</v>
      </c>
      <c r="J6" s="20">
        <v>72</v>
      </c>
      <c r="K6" s="19">
        <v>3</v>
      </c>
      <c r="L6" s="19">
        <f>+J6-J4+E5</f>
        <v>72</v>
      </c>
      <c r="M6" s="22" t="s">
        <v>94</v>
      </c>
      <c r="N6" s="19">
        <v>21</v>
      </c>
    </row>
    <row r="7" spans="2:14" ht="15">
      <c r="B7" s="19">
        <v>2</v>
      </c>
      <c r="C7" s="19">
        <v>4</v>
      </c>
      <c r="D7" s="19" t="s">
        <v>11</v>
      </c>
      <c r="E7" s="23">
        <v>0</v>
      </c>
      <c r="F7" s="25" t="s">
        <v>95</v>
      </c>
      <c r="G7" s="19">
        <v>15</v>
      </c>
      <c r="H7" s="19">
        <v>6</v>
      </c>
      <c r="I7" s="19">
        <v>4</v>
      </c>
      <c r="J7" s="20">
        <v>86</v>
      </c>
      <c r="K7" s="19">
        <v>4</v>
      </c>
      <c r="L7" s="19">
        <f>+J7-J5+E7</f>
        <v>56</v>
      </c>
      <c r="M7" s="22" t="s">
        <v>94</v>
      </c>
      <c r="N7" s="19">
        <v>56</v>
      </c>
    </row>
    <row r="8" spans="2:14" ht="15">
      <c r="B8" s="19">
        <v>3</v>
      </c>
      <c r="C8" s="19">
        <v>5</v>
      </c>
      <c r="D8" s="19" t="s">
        <v>12</v>
      </c>
      <c r="E8" s="23">
        <v>0</v>
      </c>
      <c r="F8" s="25" t="s">
        <v>95</v>
      </c>
      <c r="G8" s="19">
        <v>4</v>
      </c>
      <c r="H8" s="19">
        <v>8</v>
      </c>
      <c r="I8" s="19">
        <v>5</v>
      </c>
      <c r="J8" s="20">
        <v>86</v>
      </c>
      <c r="K8" s="19">
        <v>5</v>
      </c>
      <c r="L8" s="19">
        <f>+J8-J6+E8</f>
        <v>14</v>
      </c>
      <c r="M8" s="22" t="s">
        <v>94</v>
      </c>
      <c r="N8" s="19">
        <v>14</v>
      </c>
    </row>
    <row r="9" spans="2:14" ht="15">
      <c r="B9" s="19">
        <v>3</v>
      </c>
      <c r="C9" s="19">
        <v>6</v>
      </c>
      <c r="D9" s="19" t="s">
        <v>13</v>
      </c>
      <c r="E9" s="23">
        <v>0</v>
      </c>
      <c r="F9" s="25" t="s">
        <v>95</v>
      </c>
      <c r="G9" s="19">
        <v>20</v>
      </c>
      <c r="H9" s="19">
        <v>4.5</v>
      </c>
      <c r="I9" s="19">
        <v>6</v>
      </c>
      <c r="J9" s="20">
        <v>150</v>
      </c>
      <c r="K9" s="19">
        <v>5</v>
      </c>
      <c r="L9" s="19">
        <f>+J8-J7+E10</f>
        <v>0</v>
      </c>
      <c r="M9" s="22" t="s">
        <v>94</v>
      </c>
      <c r="N9" s="19">
        <v>0</v>
      </c>
    </row>
    <row r="10" spans="2:14" ht="15">
      <c r="B10" s="19">
        <v>4</v>
      </c>
      <c r="C10" s="19">
        <v>5</v>
      </c>
      <c r="D10" s="19" t="s">
        <v>14</v>
      </c>
      <c r="E10" s="23">
        <v>0</v>
      </c>
      <c r="F10" s="25" t="s">
        <v>95</v>
      </c>
      <c r="G10" s="19">
        <v>0</v>
      </c>
      <c r="H10" s="19">
        <v>0</v>
      </c>
      <c r="I10" s="19"/>
      <c r="J10" s="19"/>
      <c r="K10" s="19">
        <v>6</v>
      </c>
      <c r="L10" s="19">
        <f>+J9-J6+E9</f>
        <v>78</v>
      </c>
      <c r="M10" s="22" t="s">
        <v>94</v>
      </c>
      <c r="N10" s="19">
        <v>77</v>
      </c>
    </row>
    <row r="11" spans="2:14" ht="15">
      <c r="B11" s="19">
        <v>4</v>
      </c>
      <c r="C11" s="19">
        <v>6</v>
      </c>
      <c r="D11" s="19" t="s">
        <v>15</v>
      </c>
      <c r="E11" s="23">
        <v>0</v>
      </c>
      <c r="F11" s="25" t="s">
        <v>95</v>
      </c>
      <c r="G11" s="19">
        <v>3</v>
      </c>
      <c r="H11" s="19">
        <v>7.5</v>
      </c>
      <c r="I11" s="19"/>
      <c r="J11" s="19"/>
      <c r="K11" s="19">
        <v>6</v>
      </c>
      <c r="L11" s="19">
        <f>+J9-J7+E11</f>
        <v>64</v>
      </c>
      <c r="M11" s="22" t="s">
        <v>94</v>
      </c>
      <c r="N11" s="19">
        <v>7</v>
      </c>
    </row>
    <row r="12" spans="2:14" ht="15">
      <c r="B12" s="19">
        <v>5</v>
      </c>
      <c r="C12" s="19">
        <v>6</v>
      </c>
      <c r="D12" s="19" t="s">
        <v>16</v>
      </c>
      <c r="E12" s="24">
        <v>20</v>
      </c>
      <c r="F12" s="25" t="s">
        <v>95</v>
      </c>
      <c r="G12" s="19">
        <v>20</v>
      </c>
      <c r="H12" s="19">
        <v>5</v>
      </c>
      <c r="I12" s="19"/>
      <c r="J12" s="19"/>
      <c r="K12" s="19">
        <v>6</v>
      </c>
      <c r="L12" s="19">
        <f>+J9-J8+E12</f>
        <v>84</v>
      </c>
      <c r="M12" s="22" t="s">
        <v>94</v>
      </c>
      <c r="N12" s="19">
        <v>84</v>
      </c>
    </row>
    <row r="13" spans="2:14" ht="15">
      <c r="B13" s="19"/>
      <c r="C13" s="19"/>
      <c r="D13" s="19"/>
      <c r="E13" s="19"/>
      <c r="F13" s="19"/>
      <c r="G13" s="19"/>
      <c r="H13" s="19"/>
      <c r="I13" s="18" t="s">
        <v>144</v>
      </c>
      <c r="J13" s="19"/>
      <c r="K13" s="19">
        <v>6</v>
      </c>
      <c r="L13" s="19">
        <f>+J9-J4</f>
        <v>150</v>
      </c>
      <c r="M13" s="19" t="s">
        <v>95</v>
      </c>
      <c r="N13" s="19">
        <v>150</v>
      </c>
    </row>
    <row r="14" spans="2:14" ht="1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2:14" ht="15">
      <c r="B15" s="18" t="s">
        <v>145</v>
      </c>
      <c r="C15" s="19"/>
      <c r="D15" s="19"/>
      <c r="E15" s="21">
        <f>SUMPRODUCT(E4:E12,H4:H12)</f>
        <v>125</v>
      </c>
      <c r="F15" s="19"/>
      <c r="G15" s="19"/>
      <c r="H15" s="19"/>
      <c r="I15" s="16"/>
      <c r="J15" s="16"/>
      <c r="K15" s="16"/>
      <c r="L15" s="16"/>
      <c r="M15" s="16"/>
      <c r="N15" s="16"/>
    </row>
    <row r="17" ht="15">
      <c r="B17" s="11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00390625" style="0" bestFit="1" customWidth="1"/>
    <col min="3" max="3" width="34.57421875" style="0" bestFit="1" customWidth="1"/>
    <col min="4" max="4" width="13.7109375" style="0" bestFit="1" customWidth="1"/>
    <col min="5" max="5" width="13.421875" style="0" bestFit="1" customWidth="1"/>
    <col min="6" max="6" width="11.421875" style="0" bestFit="1" customWidth="1"/>
    <col min="7" max="7" width="5.421875" style="0" customWidth="1"/>
  </cols>
  <sheetData>
    <row r="1" ht="15">
      <c r="A1" s="11" t="s">
        <v>21</v>
      </c>
    </row>
    <row r="2" ht="15">
      <c r="A2" s="11" t="s">
        <v>224</v>
      </c>
    </row>
    <row r="3" ht="15">
      <c r="A3" s="11" t="s">
        <v>233</v>
      </c>
    </row>
    <row r="6" ht="15.75" thickBot="1">
      <c r="A6" t="s">
        <v>22</v>
      </c>
    </row>
    <row r="7" spans="2:5" ht="15.75" thickBot="1">
      <c r="B7" s="42" t="s">
        <v>23</v>
      </c>
      <c r="C7" s="42" t="s">
        <v>24</v>
      </c>
      <c r="D7" s="42" t="s">
        <v>25</v>
      </c>
      <c r="E7" s="42" t="s">
        <v>26</v>
      </c>
    </row>
    <row r="8" spans="2:5" ht="15.75" thickBot="1">
      <c r="B8" s="12" t="s">
        <v>97</v>
      </c>
      <c r="C8" s="12" t="s">
        <v>148</v>
      </c>
      <c r="D8" s="14">
        <v>1750</v>
      </c>
      <c r="E8" s="14">
        <v>210</v>
      </c>
    </row>
    <row r="11" ht="15.75" thickBot="1">
      <c r="A11" t="s">
        <v>27</v>
      </c>
    </row>
    <row r="12" spans="2:5" ht="15.75" thickBot="1">
      <c r="B12" s="42" t="s">
        <v>23</v>
      </c>
      <c r="C12" s="42" t="s">
        <v>24</v>
      </c>
      <c r="D12" s="42" t="s">
        <v>25</v>
      </c>
      <c r="E12" s="42" t="s">
        <v>26</v>
      </c>
    </row>
    <row r="13" spans="2:5" ht="15">
      <c r="B13" s="13" t="s">
        <v>35</v>
      </c>
      <c r="C13" s="13" t="s">
        <v>98</v>
      </c>
      <c r="D13" s="15">
        <v>0</v>
      </c>
      <c r="E13" s="15">
        <v>10</v>
      </c>
    </row>
    <row r="14" spans="2:5" ht="15">
      <c r="B14" s="13" t="s">
        <v>37</v>
      </c>
      <c r="C14" s="13" t="s">
        <v>99</v>
      </c>
      <c r="D14" s="15">
        <v>0</v>
      </c>
      <c r="E14" s="15">
        <v>0</v>
      </c>
    </row>
    <row r="15" spans="2:5" ht="15">
      <c r="B15" s="13" t="s">
        <v>39</v>
      </c>
      <c r="C15" s="13" t="s">
        <v>100</v>
      </c>
      <c r="D15" s="15">
        <v>0</v>
      </c>
      <c r="E15" s="15">
        <v>0</v>
      </c>
    </row>
    <row r="16" spans="2:5" ht="15">
      <c r="B16" s="13" t="s">
        <v>41</v>
      </c>
      <c r="C16" s="13" t="s">
        <v>101</v>
      </c>
      <c r="D16" s="15">
        <v>0</v>
      </c>
      <c r="E16" s="15">
        <v>15</v>
      </c>
    </row>
    <row r="17" spans="2:5" ht="15">
      <c r="B17" s="13" t="s">
        <v>43</v>
      </c>
      <c r="C17" s="13" t="s">
        <v>102</v>
      </c>
      <c r="D17" s="15">
        <v>0</v>
      </c>
      <c r="E17" s="15">
        <v>0</v>
      </c>
    </row>
    <row r="18" spans="2:5" ht="15">
      <c r="B18" s="13" t="s">
        <v>45</v>
      </c>
      <c r="C18" s="13" t="s">
        <v>103</v>
      </c>
      <c r="D18" s="15">
        <v>0</v>
      </c>
      <c r="E18" s="15">
        <v>0</v>
      </c>
    </row>
    <row r="19" spans="2:5" ht="15">
      <c r="B19" s="13" t="s">
        <v>47</v>
      </c>
      <c r="C19" s="13" t="s">
        <v>104</v>
      </c>
      <c r="D19" s="15">
        <v>0</v>
      </c>
      <c r="E19" s="15">
        <v>0</v>
      </c>
    </row>
    <row r="20" spans="2:5" ht="15">
      <c r="B20" s="13" t="s">
        <v>49</v>
      </c>
      <c r="C20" s="13" t="s">
        <v>105</v>
      </c>
      <c r="D20" s="15">
        <v>0</v>
      </c>
      <c r="E20" s="15">
        <v>0</v>
      </c>
    </row>
    <row r="21" spans="2:5" ht="15">
      <c r="B21" s="13" t="s">
        <v>51</v>
      </c>
      <c r="C21" s="13" t="s">
        <v>106</v>
      </c>
      <c r="D21" s="15">
        <v>0</v>
      </c>
      <c r="E21" s="15">
        <v>20</v>
      </c>
    </row>
    <row r="22" spans="2:5" ht="15">
      <c r="B22" s="13" t="s">
        <v>107</v>
      </c>
      <c r="C22" s="13" t="s">
        <v>231</v>
      </c>
      <c r="D22" s="15">
        <v>0</v>
      </c>
      <c r="E22" s="15">
        <v>0</v>
      </c>
    </row>
    <row r="23" spans="2:5" ht="15">
      <c r="B23" s="13" t="s">
        <v>108</v>
      </c>
      <c r="C23" s="13" t="s">
        <v>231</v>
      </c>
      <c r="D23" s="15">
        <v>0</v>
      </c>
      <c r="E23" s="15">
        <v>25</v>
      </c>
    </row>
    <row r="24" spans="2:5" ht="15">
      <c r="B24" s="13" t="s">
        <v>109</v>
      </c>
      <c r="C24" s="13" t="s">
        <v>231</v>
      </c>
      <c r="D24" s="15">
        <v>0</v>
      </c>
      <c r="E24" s="15">
        <v>52</v>
      </c>
    </row>
    <row r="25" spans="2:5" ht="15">
      <c r="B25" s="13" t="s">
        <v>110</v>
      </c>
      <c r="C25" s="13" t="s">
        <v>231</v>
      </c>
      <c r="D25" s="15">
        <v>0</v>
      </c>
      <c r="E25" s="15">
        <v>66</v>
      </c>
    </row>
    <row r="26" spans="2:5" ht="15">
      <c r="B26" s="13" t="s">
        <v>111</v>
      </c>
      <c r="C26" s="13" t="s">
        <v>231</v>
      </c>
      <c r="D26" s="15">
        <v>0</v>
      </c>
      <c r="E26" s="15">
        <v>66</v>
      </c>
    </row>
    <row r="27" spans="2:5" ht="15.75" thickBot="1">
      <c r="B27" s="12" t="s">
        <v>112</v>
      </c>
      <c r="C27" s="12" t="s">
        <v>231</v>
      </c>
      <c r="D27" s="14">
        <v>0</v>
      </c>
      <c r="E27" s="14">
        <v>130</v>
      </c>
    </row>
    <row r="30" ht="15.75" thickBot="1">
      <c r="A30" t="s">
        <v>28</v>
      </c>
    </row>
    <row r="31" spans="2:7" ht="15.75" thickBot="1">
      <c r="B31" s="42" t="s">
        <v>23</v>
      </c>
      <c r="C31" s="42" t="s">
        <v>24</v>
      </c>
      <c r="D31" s="42" t="s">
        <v>29</v>
      </c>
      <c r="E31" s="42" t="s">
        <v>30</v>
      </c>
      <c r="F31" s="42" t="s">
        <v>31</v>
      </c>
      <c r="G31" s="42" t="s">
        <v>32</v>
      </c>
    </row>
    <row r="32" spans="2:7" ht="15">
      <c r="B32" s="13" t="s">
        <v>113</v>
      </c>
      <c r="C32" s="13" t="s">
        <v>114</v>
      </c>
      <c r="D32" s="15">
        <v>35</v>
      </c>
      <c r="E32" s="13" t="s">
        <v>115</v>
      </c>
      <c r="F32" s="13" t="s">
        <v>116</v>
      </c>
      <c r="G32" s="15">
        <v>0</v>
      </c>
    </row>
    <row r="33" spans="2:7" ht="15">
      <c r="B33" s="13" t="s">
        <v>117</v>
      </c>
      <c r="C33" s="13" t="s">
        <v>114</v>
      </c>
      <c r="D33" s="15">
        <v>52</v>
      </c>
      <c r="E33" s="13" t="s">
        <v>118</v>
      </c>
      <c r="F33" s="13" t="s">
        <v>56</v>
      </c>
      <c r="G33" s="15">
        <v>10</v>
      </c>
    </row>
    <row r="34" spans="2:7" ht="15">
      <c r="B34" s="13" t="s">
        <v>119</v>
      </c>
      <c r="C34" s="13" t="s">
        <v>114</v>
      </c>
      <c r="D34" s="15">
        <v>27</v>
      </c>
      <c r="E34" s="13" t="s">
        <v>120</v>
      </c>
      <c r="F34" s="13" t="s">
        <v>56</v>
      </c>
      <c r="G34" s="15">
        <v>6</v>
      </c>
    </row>
    <row r="35" spans="2:7" ht="15">
      <c r="B35" s="13" t="s">
        <v>121</v>
      </c>
      <c r="C35" s="13" t="s">
        <v>114</v>
      </c>
      <c r="D35" s="15">
        <v>56</v>
      </c>
      <c r="E35" s="13" t="s">
        <v>122</v>
      </c>
      <c r="F35" s="13" t="s">
        <v>116</v>
      </c>
      <c r="G35" s="15">
        <v>0</v>
      </c>
    </row>
    <row r="36" spans="2:7" ht="15">
      <c r="B36" s="13" t="s">
        <v>123</v>
      </c>
      <c r="C36" s="13" t="s">
        <v>114</v>
      </c>
      <c r="D36" s="15">
        <v>14</v>
      </c>
      <c r="E36" s="13" t="s">
        <v>124</v>
      </c>
      <c r="F36" s="13" t="s">
        <v>116</v>
      </c>
      <c r="G36" s="15">
        <v>0</v>
      </c>
    </row>
    <row r="37" spans="2:7" ht="15">
      <c r="B37" s="13" t="s">
        <v>125</v>
      </c>
      <c r="C37" s="13" t="s">
        <v>114</v>
      </c>
      <c r="D37" s="15">
        <v>0</v>
      </c>
      <c r="E37" s="13" t="s">
        <v>126</v>
      </c>
      <c r="F37" s="13" t="s">
        <v>116</v>
      </c>
      <c r="G37" s="15">
        <v>0</v>
      </c>
    </row>
    <row r="38" spans="2:7" ht="15">
      <c r="B38" s="13" t="s">
        <v>127</v>
      </c>
      <c r="C38" s="13" t="s">
        <v>114</v>
      </c>
      <c r="D38" s="15">
        <v>78</v>
      </c>
      <c r="E38" s="13" t="s">
        <v>128</v>
      </c>
      <c r="F38" s="13" t="s">
        <v>56</v>
      </c>
      <c r="G38" s="15">
        <v>1</v>
      </c>
    </row>
    <row r="39" spans="2:7" ht="15">
      <c r="B39" s="13" t="s">
        <v>129</v>
      </c>
      <c r="C39" s="13" t="s">
        <v>114</v>
      </c>
      <c r="D39" s="15">
        <v>64</v>
      </c>
      <c r="E39" s="13" t="s">
        <v>130</v>
      </c>
      <c r="F39" s="13" t="s">
        <v>56</v>
      </c>
      <c r="G39" s="15">
        <v>57</v>
      </c>
    </row>
    <row r="40" spans="2:7" ht="15">
      <c r="B40" s="13" t="s">
        <v>131</v>
      </c>
      <c r="C40" s="13" t="s">
        <v>114</v>
      </c>
      <c r="D40" s="15">
        <v>84</v>
      </c>
      <c r="E40" s="13" t="s">
        <v>132</v>
      </c>
      <c r="F40" s="13" t="s">
        <v>116</v>
      </c>
      <c r="G40" s="15">
        <v>0</v>
      </c>
    </row>
    <row r="41" spans="2:7" ht="15">
      <c r="B41" s="13" t="s">
        <v>35</v>
      </c>
      <c r="C41" s="13" t="s">
        <v>98</v>
      </c>
      <c r="D41" s="15">
        <v>10</v>
      </c>
      <c r="E41" s="13" t="s">
        <v>135</v>
      </c>
      <c r="F41" s="13" t="s">
        <v>116</v>
      </c>
      <c r="G41" s="13">
        <v>0</v>
      </c>
    </row>
    <row r="42" spans="2:7" ht="15">
      <c r="B42" s="13" t="s">
        <v>37</v>
      </c>
      <c r="C42" s="13" t="s">
        <v>99</v>
      </c>
      <c r="D42" s="15">
        <v>0</v>
      </c>
      <c r="E42" s="13" t="s">
        <v>136</v>
      </c>
      <c r="F42" s="13" t="s">
        <v>56</v>
      </c>
      <c r="G42" s="13">
        <v>12</v>
      </c>
    </row>
    <row r="43" spans="2:7" ht="15">
      <c r="B43" s="13" t="s">
        <v>39</v>
      </c>
      <c r="C43" s="13" t="s">
        <v>100</v>
      </c>
      <c r="D43" s="15">
        <v>0</v>
      </c>
      <c r="E43" s="13" t="s">
        <v>137</v>
      </c>
      <c r="F43" s="13" t="s">
        <v>56</v>
      </c>
      <c r="G43" s="13">
        <v>7</v>
      </c>
    </row>
    <row r="44" spans="2:7" ht="15">
      <c r="B44" s="13" t="s">
        <v>41</v>
      </c>
      <c r="C44" s="13" t="s">
        <v>101</v>
      </c>
      <c r="D44" s="15">
        <v>15</v>
      </c>
      <c r="E44" s="13" t="s">
        <v>138</v>
      </c>
      <c r="F44" s="13" t="s">
        <v>116</v>
      </c>
      <c r="G44" s="13">
        <v>0</v>
      </c>
    </row>
    <row r="45" spans="2:7" ht="15">
      <c r="B45" s="13" t="s">
        <v>43</v>
      </c>
      <c r="C45" s="13" t="s">
        <v>102</v>
      </c>
      <c r="D45" s="15">
        <v>0</v>
      </c>
      <c r="E45" s="13" t="s">
        <v>139</v>
      </c>
      <c r="F45" s="13" t="s">
        <v>56</v>
      </c>
      <c r="G45" s="13">
        <v>4</v>
      </c>
    </row>
    <row r="46" spans="2:7" ht="15">
      <c r="B46" s="13" t="s">
        <v>45</v>
      </c>
      <c r="C46" s="13" t="s">
        <v>103</v>
      </c>
      <c r="D46" s="15">
        <v>0</v>
      </c>
      <c r="E46" s="13" t="s">
        <v>140</v>
      </c>
      <c r="F46" s="13" t="s">
        <v>56</v>
      </c>
      <c r="G46" s="13">
        <v>20</v>
      </c>
    </row>
    <row r="47" spans="2:7" ht="15">
      <c r="B47" s="13" t="s">
        <v>47</v>
      </c>
      <c r="C47" s="13" t="s">
        <v>104</v>
      </c>
      <c r="D47" s="15">
        <v>0</v>
      </c>
      <c r="E47" s="13" t="s">
        <v>141</v>
      </c>
      <c r="F47" s="13" t="s">
        <v>116</v>
      </c>
      <c r="G47" s="13">
        <v>0</v>
      </c>
    </row>
    <row r="48" spans="2:7" ht="15">
      <c r="B48" s="13" t="s">
        <v>49</v>
      </c>
      <c r="C48" s="13" t="s">
        <v>105</v>
      </c>
      <c r="D48" s="15">
        <v>0</v>
      </c>
      <c r="E48" s="13" t="s">
        <v>142</v>
      </c>
      <c r="F48" s="13" t="s">
        <v>56</v>
      </c>
      <c r="G48" s="13">
        <v>3</v>
      </c>
    </row>
    <row r="49" spans="2:7" ht="15.75" thickBot="1">
      <c r="B49" s="12" t="s">
        <v>51</v>
      </c>
      <c r="C49" s="12" t="s">
        <v>106</v>
      </c>
      <c r="D49" s="14">
        <v>20</v>
      </c>
      <c r="E49" s="12" t="s">
        <v>143</v>
      </c>
      <c r="F49" s="12" t="s">
        <v>116</v>
      </c>
      <c r="G49" s="1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A1" sqref="A1:A3"/>
    </sheetView>
  </sheetViews>
  <sheetFormatPr defaultColWidth="9.140625" defaultRowHeight="15"/>
  <cols>
    <col min="1" max="1" width="2.28125" style="0" customWidth="1"/>
    <col min="2" max="2" width="6.00390625" style="0" bestFit="1" customWidth="1"/>
    <col min="3" max="3" width="14.421875" style="0" bestFit="1" customWidth="1"/>
    <col min="4" max="4" width="6.140625" style="0" customWidth="1"/>
    <col min="5" max="6" width="12.7109375" style="0" bestFit="1" customWidth="1"/>
    <col min="7" max="8" width="12.00390625" style="0" bestFit="1" customWidth="1"/>
  </cols>
  <sheetData>
    <row r="1" ht="15">
      <c r="A1" s="11" t="s">
        <v>72</v>
      </c>
    </row>
    <row r="2" ht="15">
      <c r="A2" s="11" t="s">
        <v>224</v>
      </c>
    </row>
    <row r="3" ht="15">
      <c r="A3" s="11" t="s">
        <v>234</v>
      </c>
    </row>
    <row r="6" ht="15.75" thickBot="1">
      <c r="A6" t="s">
        <v>27</v>
      </c>
    </row>
    <row r="7" spans="2:8" ht="15">
      <c r="B7" s="43"/>
      <c r="C7" s="43"/>
      <c r="D7" s="43" t="s">
        <v>73</v>
      </c>
      <c r="E7" s="43" t="s">
        <v>75</v>
      </c>
      <c r="F7" s="43" t="s">
        <v>77</v>
      </c>
      <c r="G7" s="43" t="s">
        <v>79</v>
      </c>
      <c r="H7" s="43" t="s">
        <v>79</v>
      </c>
    </row>
    <row r="8" spans="2:8" ht="15.75" thickBot="1">
      <c r="B8" s="44" t="s">
        <v>23</v>
      </c>
      <c r="C8" s="44" t="s">
        <v>24</v>
      </c>
      <c r="D8" s="44" t="s">
        <v>74</v>
      </c>
      <c r="E8" s="44" t="s">
        <v>76</v>
      </c>
      <c r="F8" s="44" t="s">
        <v>78</v>
      </c>
      <c r="G8" s="44" t="s">
        <v>80</v>
      </c>
      <c r="H8" s="44" t="s">
        <v>81</v>
      </c>
    </row>
    <row r="9" spans="2:8" ht="15">
      <c r="B9" s="13" t="s">
        <v>35</v>
      </c>
      <c r="C9" s="13" t="s">
        <v>98</v>
      </c>
      <c r="D9" s="15">
        <v>10</v>
      </c>
      <c r="E9" s="15">
        <v>4.9999999873762135</v>
      </c>
      <c r="F9" s="13">
        <v>-5.000000010113581</v>
      </c>
      <c r="G9" s="13">
        <v>1E+30</v>
      </c>
      <c r="H9" s="13">
        <v>4.9999999873762135</v>
      </c>
    </row>
    <row r="10" spans="2:8" ht="15">
      <c r="B10" s="13" t="s">
        <v>37</v>
      </c>
      <c r="C10" s="13" t="s">
        <v>99</v>
      </c>
      <c r="D10" s="15">
        <v>0</v>
      </c>
      <c r="E10" s="15">
        <v>-3.999999989900971</v>
      </c>
      <c r="F10" s="13">
        <v>-3.9999999899009704</v>
      </c>
      <c r="G10" s="13">
        <v>3.999999989900971</v>
      </c>
      <c r="H10" s="13">
        <v>1E+30</v>
      </c>
    </row>
    <row r="11" spans="2:8" ht="15">
      <c r="B11" s="13" t="s">
        <v>39</v>
      </c>
      <c r="C11" s="13" t="s">
        <v>100</v>
      </c>
      <c r="D11" s="15">
        <v>0</v>
      </c>
      <c r="E11" s="15">
        <v>-6.4999999949577605</v>
      </c>
      <c r="F11" s="13">
        <v>-6.4999999949577605</v>
      </c>
      <c r="G11" s="13">
        <v>6.4999999949577605</v>
      </c>
      <c r="H11" s="13">
        <v>1E+30</v>
      </c>
    </row>
    <row r="12" spans="2:8" ht="15">
      <c r="B12" s="13" t="s">
        <v>41</v>
      </c>
      <c r="C12" s="13" t="s">
        <v>101</v>
      </c>
      <c r="D12" s="15">
        <v>15</v>
      </c>
      <c r="E12" s="15">
        <v>3.9999999899009717</v>
      </c>
      <c r="F12" s="13">
        <v>-6.000000007588823</v>
      </c>
      <c r="G12" s="13">
        <v>1E+30</v>
      </c>
      <c r="H12" s="13">
        <v>3.9999999899009717</v>
      </c>
    </row>
    <row r="13" spans="2:8" ht="15">
      <c r="B13" s="13" t="s">
        <v>43</v>
      </c>
      <c r="C13" s="13" t="s">
        <v>102</v>
      </c>
      <c r="D13" s="15">
        <v>0</v>
      </c>
      <c r="E13" s="15">
        <v>-8.00000000253931</v>
      </c>
      <c r="F13" s="13">
        <v>-8.00000000253931</v>
      </c>
      <c r="G13" s="13">
        <v>8.00000000253931</v>
      </c>
      <c r="H13" s="13">
        <v>1E+30</v>
      </c>
    </row>
    <row r="14" spans="2:8" ht="15">
      <c r="B14" s="13" t="s">
        <v>45</v>
      </c>
      <c r="C14" s="13" t="s">
        <v>103</v>
      </c>
      <c r="D14" s="15">
        <v>0</v>
      </c>
      <c r="E14" s="15">
        <v>-4.500000000007276</v>
      </c>
      <c r="F14" s="13">
        <v>-4.500000000007276</v>
      </c>
      <c r="G14" s="13">
        <v>4.500000000007276</v>
      </c>
      <c r="H14" s="13">
        <v>1E+30</v>
      </c>
    </row>
    <row r="15" spans="2:8" ht="15">
      <c r="B15" s="13" t="s">
        <v>47</v>
      </c>
      <c r="C15" s="13" t="s">
        <v>104</v>
      </c>
      <c r="D15" s="15">
        <v>0</v>
      </c>
      <c r="E15" s="15">
        <v>9.999999997489795</v>
      </c>
      <c r="F15" s="13">
        <v>0</v>
      </c>
      <c r="G15" s="13">
        <v>9.999999997489795</v>
      </c>
      <c r="H15" s="13">
        <v>1E+30</v>
      </c>
    </row>
    <row r="16" spans="2:8" ht="15">
      <c r="B16" s="13" t="s">
        <v>49</v>
      </c>
      <c r="C16" s="13" t="s">
        <v>105</v>
      </c>
      <c r="D16" s="15">
        <v>0</v>
      </c>
      <c r="E16" s="15">
        <v>-7.499999992433003</v>
      </c>
      <c r="F16" s="13">
        <v>-7.499999992433003</v>
      </c>
      <c r="G16" s="13">
        <v>7.499999992433003</v>
      </c>
      <c r="H16" s="13">
        <v>1E+30</v>
      </c>
    </row>
    <row r="17" spans="2:8" ht="15">
      <c r="B17" s="13" t="s">
        <v>51</v>
      </c>
      <c r="C17" s="13" t="s">
        <v>106</v>
      </c>
      <c r="D17" s="15">
        <v>20</v>
      </c>
      <c r="E17" s="15">
        <v>4.9999999873762135</v>
      </c>
      <c r="F17" s="13">
        <v>-5.000000010113581</v>
      </c>
      <c r="G17" s="13">
        <v>1E+30</v>
      </c>
      <c r="H17" s="13">
        <v>4.9999999873762135</v>
      </c>
    </row>
    <row r="18" spans="2:8" ht="15">
      <c r="B18" s="13" t="s">
        <v>107</v>
      </c>
      <c r="C18" s="13" t="s">
        <v>231</v>
      </c>
      <c r="D18" s="15">
        <v>0</v>
      </c>
      <c r="E18" s="15">
        <v>0</v>
      </c>
      <c r="F18" s="13">
        <v>9.999999997489795</v>
      </c>
      <c r="G18" s="13">
        <v>0</v>
      </c>
      <c r="H18" s="13">
        <v>1E+30</v>
      </c>
    </row>
    <row r="19" spans="2:8" ht="15">
      <c r="B19" s="13" t="s">
        <v>108</v>
      </c>
      <c r="C19" s="13" t="s">
        <v>231</v>
      </c>
      <c r="D19" s="15">
        <v>25</v>
      </c>
      <c r="E19" s="15">
        <v>0</v>
      </c>
      <c r="F19" s="13">
        <v>0</v>
      </c>
      <c r="G19" s="13">
        <v>0</v>
      </c>
      <c r="H19" s="13">
        <v>1E+30</v>
      </c>
    </row>
    <row r="20" spans="2:8" ht="15">
      <c r="B20" s="13" t="s">
        <v>109</v>
      </c>
      <c r="C20" s="13" t="s">
        <v>231</v>
      </c>
      <c r="D20" s="15">
        <v>52</v>
      </c>
      <c r="E20" s="15">
        <v>0</v>
      </c>
      <c r="F20" s="13">
        <v>0</v>
      </c>
      <c r="G20" s="13">
        <v>0</v>
      </c>
      <c r="H20" s="13">
        <v>0</v>
      </c>
    </row>
    <row r="21" spans="2:8" ht="15">
      <c r="B21" s="13" t="s">
        <v>110</v>
      </c>
      <c r="C21" s="13" t="s">
        <v>231</v>
      </c>
      <c r="D21" s="15">
        <v>66</v>
      </c>
      <c r="E21" s="15">
        <v>0</v>
      </c>
      <c r="F21" s="13">
        <v>0</v>
      </c>
      <c r="G21" s="13">
        <v>0</v>
      </c>
      <c r="H21" s="13">
        <v>1E+30</v>
      </c>
    </row>
    <row r="22" spans="2:8" ht="15">
      <c r="B22" s="13" t="s">
        <v>111</v>
      </c>
      <c r="C22" s="13" t="s">
        <v>231</v>
      </c>
      <c r="D22" s="15">
        <v>66</v>
      </c>
      <c r="E22" s="15">
        <v>0</v>
      </c>
      <c r="F22" s="13">
        <v>0</v>
      </c>
      <c r="G22" s="13">
        <v>0</v>
      </c>
      <c r="H22" s="13">
        <v>9.999999997489795</v>
      </c>
    </row>
    <row r="23" spans="2:8" ht="15.75" thickBot="1">
      <c r="B23" s="12" t="s">
        <v>112</v>
      </c>
      <c r="C23" s="12" t="s">
        <v>231</v>
      </c>
      <c r="D23" s="14">
        <v>130</v>
      </c>
      <c r="E23" s="14">
        <v>0</v>
      </c>
      <c r="F23" s="12">
        <v>-9.999999997489795</v>
      </c>
      <c r="G23" s="12">
        <v>0</v>
      </c>
      <c r="H23" s="12">
        <v>9.999999997489795</v>
      </c>
    </row>
    <row r="25" ht="15.75" thickBot="1">
      <c r="A25" t="s">
        <v>28</v>
      </c>
    </row>
    <row r="26" spans="2:8" ht="15">
      <c r="B26" s="43"/>
      <c r="C26" s="43"/>
      <c r="D26" s="43" t="s">
        <v>73</v>
      </c>
      <c r="E26" s="43" t="s">
        <v>82</v>
      </c>
      <c r="F26" s="43" t="s">
        <v>84</v>
      </c>
      <c r="G26" s="43" t="s">
        <v>79</v>
      </c>
      <c r="H26" s="43" t="s">
        <v>79</v>
      </c>
    </row>
    <row r="27" spans="2:8" ht="15.75" thickBot="1">
      <c r="B27" s="44" t="s">
        <v>23</v>
      </c>
      <c r="C27" s="44" t="s">
        <v>24</v>
      </c>
      <c r="D27" s="44" t="s">
        <v>74</v>
      </c>
      <c r="E27" s="44" t="s">
        <v>83</v>
      </c>
      <c r="F27" s="44" t="s">
        <v>85</v>
      </c>
      <c r="G27" s="44" t="s">
        <v>80</v>
      </c>
      <c r="H27" s="44" t="s">
        <v>81</v>
      </c>
    </row>
    <row r="28" spans="2:8" ht="15">
      <c r="B28" s="13" t="s">
        <v>113</v>
      </c>
      <c r="C28" s="13" t="s">
        <v>114</v>
      </c>
      <c r="D28" s="15">
        <v>35</v>
      </c>
      <c r="E28" s="15">
        <v>-9.999999997489795</v>
      </c>
      <c r="F28" s="13">
        <v>35</v>
      </c>
      <c r="G28" s="13">
        <v>1E+30</v>
      </c>
      <c r="H28" s="13">
        <v>10</v>
      </c>
    </row>
    <row r="29" spans="2:8" ht="15">
      <c r="B29" s="13" t="s">
        <v>117</v>
      </c>
      <c r="C29" s="13" t="s">
        <v>114</v>
      </c>
      <c r="D29" s="15">
        <v>52</v>
      </c>
      <c r="E29" s="15">
        <v>0</v>
      </c>
      <c r="F29" s="13">
        <v>42</v>
      </c>
      <c r="G29" s="13">
        <v>10</v>
      </c>
      <c r="H29" s="13">
        <v>1E+30</v>
      </c>
    </row>
    <row r="30" spans="2:8" ht="15">
      <c r="B30" s="13" t="s">
        <v>119</v>
      </c>
      <c r="C30" s="13" t="s">
        <v>114</v>
      </c>
      <c r="D30" s="15">
        <v>27</v>
      </c>
      <c r="E30" s="15">
        <v>0</v>
      </c>
      <c r="F30" s="13">
        <v>21</v>
      </c>
      <c r="G30" s="13">
        <v>6</v>
      </c>
      <c r="H30" s="13">
        <v>1E+30</v>
      </c>
    </row>
    <row r="31" spans="2:8" ht="15">
      <c r="B31" s="13" t="s">
        <v>121</v>
      </c>
      <c r="C31" s="13" t="s">
        <v>114</v>
      </c>
      <c r="D31" s="15">
        <v>56</v>
      </c>
      <c r="E31" s="15">
        <v>-9.999999997489795</v>
      </c>
      <c r="F31" s="13">
        <v>56</v>
      </c>
      <c r="G31" s="13">
        <v>1E+30</v>
      </c>
      <c r="H31" s="13">
        <v>6</v>
      </c>
    </row>
    <row r="32" spans="2:8" ht="15">
      <c r="B32" s="13" t="s">
        <v>123</v>
      </c>
      <c r="C32" s="13" t="s">
        <v>114</v>
      </c>
      <c r="D32" s="15">
        <v>14</v>
      </c>
      <c r="E32" s="15">
        <v>0</v>
      </c>
      <c r="F32" s="13">
        <v>14</v>
      </c>
      <c r="G32" s="13">
        <v>6</v>
      </c>
      <c r="H32" s="13">
        <v>1</v>
      </c>
    </row>
    <row r="33" spans="2:8" ht="15">
      <c r="B33" s="13" t="s">
        <v>125</v>
      </c>
      <c r="C33" s="13" t="s">
        <v>114</v>
      </c>
      <c r="D33" s="15">
        <v>0</v>
      </c>
      <c r="E33" s="15">
        <v>-9.999999997489795</v>
      </c>
      <c r="F33" s="13">
        <v>0</v>
      </c>
      <c r="G33" s="13">
        <v>1E+30</v>
      </c>
      <c r="H33" s="13">
        <v>6</v>
      </c>
    </row>
    <row r="34" spans="2:8" ht="15">
      <c r="B34" s="13" t="s">
        <v>127</v>
      </c>
      <c r="C34" s="13" t="s">
        <v>114</v>
      </c>
      <c r="D34" s="15">
        <v>78</v>
      </c>
      <c r="E34" s="15">
        <v>0</v>
      </c>
      <c r="F34" s="13">
        <v>77</v>
      </c>
      <c r="G34" s="13">
        <v>1</v>
      </c>
      <c r="H34" s="13">
        <v>1E+30</v>
      </c>
    </row>
    <row r="35" spans="2:8" ht="15">
      <c r="B35" s="13" t="s">
        <v>129</v>
      </c>
      <c r="C35" s="13" t="s">
        <v>114</v>
      </c>
      <c r="D35" s="15">
        <v>64</v>
      </c>
      <c r="E35" s="15">
        <v>0</v>
      </c>
      <c r="F35" s="13">
        <v>7</v>
      </c>
      <c r="G35" s="13">
        <v>57</v>
      </c>
      <c r="H35" s="13">
        <v>1E+30</v>
      </c>
    </row>
    <row r="36" spans="2:8" ht="15.75" thickBot="1">
      <c r="B36" s="12" t="s">
        <v>131</v>
      </c>
      <c r="C36" s="12" t="s">
        <v>114</v>
      </c>
      <c r="D36" s="14">
        <v>84</v>
      </c>
      <c r="E36" s="14">
        <v>-9.999999997489795</v>
      </c>
      <c r="F36" s="12">
        <v>84</v>
      </c>
      <c r="G36" s="12">
        <v>1E+30</v>
      </c>
      <c r="H36" s="1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N17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.8515625" style="0" customWidth="1"/>
    <col min="5" max="5" width="12.140625" style="0" customWidth="1"/>
    <col min="6" max="6" width="3.8515625" style="0" customWidth="1"/>
    <col min="10" max="10" width="11.00390625" style="0" customWidth="1"/>
  </cols>
  <sheetData>
    <row r="1" spans="2:14" ht="15">
      <c r="B1" s="17" t="s">
        <v>217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2:14" ht="15">
      <c r="B3" s="18" t="s">
        <v>0</v>
      </c>
      <c r="C3" s="18" t="s">
        <v>1</v>
      </c>
      <c r="D3" s="18" t="s">
        <v>86</v>
      </c>
      <c r="E3" s="18" t="s">
        <v>87</v>
      </c>
      <c r="F3" s="18"/>
      <c r="G3" s="18" t="s">
        <v>88</v>
      </c>
      <c r="H3" s="18" t="s">
        <v>89</v>
      </c>
      <c r="I3" s="18" t="s">
        <v>90</v>
      </c>
      <c r="J3" s="18" t="s">
        <v>228</v>
      </c>
      <c r="K3" s="18" t="s">
        <v>91</v>
      </c>
      <c r="L3" s="18" t="s">
        <v>92</v>
      </c>
      <c r="M3" s="18"/>
      <c r="N3" s="18" t="s">
        <v>93</v>
      </c>
    </row>
    <row r="4" spans="2:14" ht="15">
      <c r="B4" s="19">
        <v>1</v>
      </c>
      <c r="C4" s="19">
        <v>2</v>
      </c>
      <c r="D4" s="19" t="s">
        <v>8</v>
      </c>
      <c r="E4" s="23">
        <v>10</v>
      </c>
      <c r="F4" s="25" t="s">
        <v>95</v>
      </c>
      <c r="G4" s="19">
        <v>10</v>
      </c>
      <c r="H4" s="19">
        <v>5</v>
      </c>
      <c r="I4" s="19">
        <v>1</v>
      </c>
      <c r="J4" s="20">
        <v>0</v>
      </c>
      <c r="K4" s="19">
        <v>2</v>
      </c>
      <c r="L4" s="19">
        <f>+J5-J4+E4</f>
        <v>35</v>
      </c>
      <c r="M4" s="22" t="s">
        <v>94</v>
      </c>
      <c r="N4" s="19">
        <v>35</v>
      </c>
    </row>
    <row r="5" spans="2:14" ht="15">
      <c r="B5" s="19">
        <v>1</v>
      </c>
      <c r="C5" s="19">
        <v>3</v>
      </c>
      <c r="D5" s="19" t="s">
        <v>9</v>
      </c>
      <c r="E5" s="23">
        <v>0</v>
      </c>
      <c r="F5" s="25" t="s">
        <v>95</v>
      </c>
      <c r="G5" s="19">
        <v>12</v>
      </c>
      <c r="H5" s="19">
        <v>4</v>
      </c>
      <c r="I5" s="19">
        <v>2</v>
      </c>
      <c r="J5" s="20">
        <v>25</v>
      </c>
      <c r="K5" s="19">
        <v>3</v>
      </c>
      <c r="L5" s="19">
        <f>+J6-J4+E5</f>
        <v>52</v>
      </c>
      <c r="M5" s="22" t="s">
        <v>94</v>
      </c>
      <c r="N5" s="19">
        <v>42</v>
      </c>
    </row>
    <row r="6" spans="2:14" ht="15">
      <c r="B6" s="19">
        <v>2</v>
      </c>
      <c r="C6" s="19">
        <v>3</v>
      </c>
      <c r="D6" s="19" t="s">
        <v>10</v>
      </c>
      <c r="E6" s="23">
        <v>0</v>
      </c>
      <c r="F6" s="25" t="s">
        <v>95</v>
      </c>
      <c r="G6" s="19">
        <v>7</v>
      </c>
      <c r="H6" s="19">
        <v>6.5</v>
      </c>
      <c r="I6" s="19">
        <v>3</v>
      </c>
      <c r="J6" s="20">
        <v>52</v>
      </c>
      <c r="K6" s="19">
        <v>3</v>
      </c>
      <c r="L6" s="19">
        <f>+J6-J5+E6</f>
        <v>27</v>
      </c>
      <c r="M6" s="22" t="s">
        <v>94</v>
      </c>
      <c r="N6" s="19">
        <v>21</v>
      </c>
    </row>
    <row r="7" spans="2:14" ht="15">
      <c r="B7" s="19">
        <v>2</v>
      </c>
      <c r="C7" s="19">
        <v>4</v>
      </c>
      <c r="D7" s="19" t="s">
        <v>11</v>
      </c>
      <c r="E7" s="23">
        <v>15</v>
      </c>
      <c r="F7" s="25" t="s">
        <v>95</v>
      </c>
      <c r="G7" s="19">
        <v>15</v>
      </c>
      <c r="H7" s="19">
        <v>6</v>
      </c>
      <c r="I7" s="19">
        <v>4</v>
      </c>
      <c r="J7" s="20">
        <v>66</v>
      </c>
      <c r="K7" s="19">
        <v>4</v>
      </c>
      <c r="L7" s="19">
        <f>+J7-J5+E7</f>
        <v>56</v>
      </c>
      <c r="M7" s="22" t="s">
        <v>94</v>
      </c>
      <c r="N7" s="19">
        <v>56</v>
      </c>
    </row>
    <row r="8" spans="2:14" ht="15">
      <c r="B8" s="19">
        <v>3</v>
      </c>
      <c r="C8" s="19">
        <v>5</v>
      </c>
      <c r="D8" s="19" t="s">
        <v>12</v>
      </c>
      <c r="E8" s="23">
        <v>0</v>
      </c>
      <c r="F8" s="25" t="s">
        <v>95</v>
      </c>
      <c r="G8" s="19">
        <v>4</v>
      </c>
      <c r="H8" s="19">
        <v>8</v>
      </c>
      <c r="I8" s="19">
        <v>5</v>
      </c>
      <c r="J8" s="20">
        <v>66</v>
      </c>
      <c r="K8" s="19">
        <v>5</v>
      </c>
      <c r="L8" s="19">
        <f>+J8-J6+E8</f>
        <v>14</v>
      </c>
      <c r="M8" s="22" t="s">
        <v>94</v>
      </c>
      <c r="N8" s="19">
        <v>14</v>
      </c>
    </row>
    <row r="9" spans="2:14" ht="15">
      <c r="B9" s="19">
        <v>3</v>
      </c>
      <c r="C9" s="19">
        <v>6</v>
      </c>
      <c r="D9" s="19" t="s">
        <v>13</v>
      </c>
      <c r="E9" s="23">
        <v>0</v>
      </c>
      <c r="F9" s="25" t="s">
        <v>95</v>
      </c>
      <c r="G9" s="19">
        <v>20</v>
      </c>
      <c r="H9" s="19">
        <v>4.5</v>
      </c>
      <c r="I9" s="19">
        <v>6</v>
      </c>
      <c r="J9" s="20">
        <v>130</v>
      </c>
      <c r="K9" s="19">
        <v>5</v>
      </c>
      <c r="L9" s="19">
        <f>+J8-J7+E10</f>
        <v>0</v>
      </c>
      <c r="M9" s="22" t="s">
        <v>94</v>
      </c>
      <c r="N9" s="19">
        <v>0</v>
      </c>
    </row>
    <row r="10" spans="2:14" ht="15">
      <c r="B10" s="19">
        <v>4</v>
      </c>
      <c r="C10" s="19">
        <v>5</v>
      </c>
      <c r="D10" s="19" t="s">
        <v>14</v>
      </c>
      <c r="E10" s="23">
        <v>0</v>
      </c>
      <c r="F10" s="25" t="s">
        <v>95</v>
      </c>
      <c r="G10" s="19">
        <v>0</v>
      </c>
      <c r="H10" s="19">
        <v>0</v>
      </c>
      <c r="I10" s="19"/>
      <c r="J10" s="19"/>
      <c r="K10" s="19">
        <v>6</v>
      </c>
      <c r="L10" s="19">
        <f>+J9-J6+E9</f>
        <v>78</v>
      </c>
      <c r="M10" s="22" t="s">
        <v>94</v>
      </c>
      <c r="N10" s="19">
        <v>77</v>
      </c>
    </row>
    <row r="11" spans="2:14" ht="15">
      <c r="B11" s="19">
        <v>4</v>
      </c>
      <c r="C11" s="19">
        <v>6</v>
      </c>
      <c r="D11" s="19" t="s">
        <v>15</v>
      </c>
      <c r="E11" s="23">
        <v>0</v>
      </c>
      <c r="F11" s="25" t="s">
        <v>95</v>
      </c>
      <c r="G11" s="19">
        <v>3</v>
      </c>
      <c r="H11" s="19">
        <v>7.5</v>
      </c>
      <c r="I11" s="19"/>
      <c r="J11" s="19"/>
      <c r="K11" s="19">
        <v>6</v>
      </c>
      <c r="L11" s="19">
        <f>+J9-J7+E11</f>
        <v>64</v>
      </c>
      <c r="M11" s="22" t="s">
        <v>94</v>
      </c>
      <c r="N11" s="19">
        <v>7</v>
      </c>
    </row>
    <row r="12" spans="2:14" ht="15">
      <c r="B12" s="19">
        <v>5</v>
      </c>
      <c r="C12" s="19">
        <v>6</v>
      </c>
      <c r="D12" s="19" t="s">
        <v>16</v>
      </c>
      <c r="E12" s="24">
        <v>20</v>
      </c>
      <c r="F12" s="25" t="s">
        <v>95</v>
      </c>
      <c r="G12" s="19">
        <v>20</v>
      </c>
      <c r="H12" s="19">
        <v>5</v>
      </c>
      <c r="I12" s="19"/>
      <c r="J12" s="19"/>
      <c r="K12" s="19">
        <v>6</v>
      </c>
      <c r="L12" s="19">
        <f>+J9-J8+E12</f>
        <v>84</v>
      </c>
      <c r="M12" s="22" t="s">
        <v>94</v>
      </c>
      <c r="N12" s="19">
        <v>84</v>
      </c>
    </row>
    <row r="13" spans="2:14" ht="15">
      <c r="B13" s="19"/>
      <c r="C13" s="19"/>
      <c r="D13" s="19"/>
      <c r="E13" s="19"/>
      <c r="F13" s="19"/>
      <c r="G13" s="19"/>
      <c r="H13" s="19"/>
      <c r="I13" s="18"/>
      <c r="J13" s="19"/>
      <c r="K13" s="19"/>
      <c r="L13" s="19"/>
      <c r="M13" s="19"/>
      <c r="N13" s="19"/>
    </row>
    <row r="14" spans="2:14" ht="1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2:14" ht="15">
      <c r="B15" s="18" t="s">
        <v>147</v>
      </c>
      <c r="C15" s="19"/>
      <c r="D15" s="19"/>
      <c r="E15" s="21">
        <f>-SUMPRODUCT(E4:E12,H4:H12)+1750-10*J9+10*J4</f>
        <v>210</v>
      </c>
      <c r="F15" s="19"/>
      <c r="G15" s="19"/>
      <c r="H15" s="19"/>
      <c r="I15" s="16"/>
      <c r="J15" s="16"/>
      <c r="K15" s="16"/>
      <c r="L15" s="16"/>
      <c r="M15" s="16"/>
      <c r="N15" s="16"/>
    </row>
    <row r="17" spans="2:5" ht="15">
      <c r="B17" s="11" t="s">
        <v>149</v>
      </c>
      <c r="E17" s="26">
        <f>+J9</f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dcterms:created xsi:type="dcterms:W3CDTF">2010-02-25T23:22:36Z</dcterms:created>
  <dcterms:modified xsi:type="dcterms:W3CDTF">2011-02-17T23:13:39Z</dcterms:modified>
  <cp:category/>
  <cp:version/>
  <cp:contentType/>
  <cp:contentStatus/>
</cp:coreProperties>
</file>